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90" windowWidth="12240" windowHeight="9240" tabRatio="699" firstSheet="9" activeTab="28"/>
  </bookViews>
  <sheets>
    <sheet name="RLOPS" sheetId="1" r:id="rId1"/>
    <sheet name="DATOS" sheetId="15" r:id="rId2"/>
    <sheet name="T.I" sheetId="14" r:id="rId3"/>
    <sheet name="T.IIa" sheetId="13" r:id="rId4"/>
    <sheet name="T.IIb" sheetId="33" r:id="rId5"/>
    <sheet name="T.IIc" sheetId="34" r:id="rId6"/>
    <sheet name="T.IId" sheetId="35" r:id="rId7"/>
    <sheet name="T.IIe" sheetId="36" r:id="rId8"/>
    <sheet name="T.III.a" sheetId="12" r:id="rId9"/>
    <sheet name="T.IV" sheetId="11" r:id="rId10"/>
    <sheet name="T.V" sheetId="10" r:id="rId11"/>
    <sheet name="T.VI" sheetId="9" r:id="rId12"/>
    <sheet name="T.VII" sheetId="8" r:id="rId13"/>
    <sheet name="T.VIII" sheetId="7" r:id="rId14"/>
    <sheet name="T.IXa" sheetId="31" r:id="rId15"/>
    <sheet name="T.IXb" sheetId="32" r:id="rId16"/>
    <sheet name="T.X" sheetId="6" r:id="rId17"/>
    <sheet name="E.I.a" sheetId="5" r:id="rId18"/>
    <sheet name="E.I.b" sheetId="28" r:id="rId19"/>
    <sheet name="E.II" sheetId="4" r:id="rId20"/>
    <sheet name="E.III.a" sheetId="30" r:id="rId21"/>
    <sheet name="E.III.b" sheetId="2" r:id="rId22"/>
    <sheet name="E.IV" sheetId="3" r:id="rId23"/>
    <sheet name="E.V.a" sheetId="16" r:id="rId24"/>
    <sheet name="E.V.b" sheetId="17" r:id="rId25"/>
    <sheet name="E.VI" sheetId="26" r:id="rId26"/>
    <sheet name="E.VII.a" sheetId="18" r:id="rId27"/>
    <sheet name="E.VII.b" sheetId="27" r:id="rId28"/>
    <sheet name="E.IX" sheetId="20" r:id="rId29"/>
    <sheet name="E.X" sheetId="21" r:id="rId30"/>
    <sheet name="E.XI.a" sheetId="22" r:id="rId31"/>
    <sheet name="E.XI.b" sheetId="23" r:id="rId32"/>
    <sheet name="E.XI.c" sheetId="24" r:id="rId33"/>
    <sheet name="E.XI.d" sheetId="25" r:id="rId34"/>
  </sheets>
  <definedNames>
    <definedName name="AREA">DATOS!$C$14</definedName>
    <definedName name="_xlnm.Print_Area" localSheetId="28">E.IX!$A$1:$H$95</definedName>
    <definedName name="_xlnm.Print_Area" localSheetId="24">E.V.b!$A$1:$P$63</definedName>
    <definedName name="DEPEND">DATOS!$C$12</definedName>
    <definedName name="FECHALICIT">DATOS!$C$19</definedName>
    <definedName name="LICIT">DATOS!$C$16</definedName>
    <definedName name="LUGAR">DATOS!$C$18</definedName>
    <definedName name="OBRA">DATOS!$C$17</definedName>
    <definedName name="SMDF">E.III.b!$N$13</definedName>
    <definedName name="SUBS">DATOS!$C$13</definedName>
    <definedName name="TIPOLICIT">DATOS!$C$15</definedName>
    <definedName name="_xlnm.Print_Titles" localSheetId="23">E.V.a!$1:$12</definedName>
    <definedName name="_xlnm.Print_Titles" localSheetId="24">E.V.b!$A:$C,E.V.b!$1:$12</definedName>
    <definedName name="Z_0B53B832_AD86_4C8F_805A_2F70F28121AE_.wvu.PrintArea" localSheetId="24" hidden="1">E.V.b!$A$1:$P$63</definedName>
    <definedName name="Z_0B53B832_AD86_4C8F_805A_2F70F28121AE_.wvu.PrintTitles" localSheetId="23" hidden="1">E.V.a!$1:$12</definedName>
    <definedName name="Z_0B53B832_AD86_4C8F_805A_2F70F28121AE_.wvu.PrintTitles" localSheetId="24" hidden="1">E.V.b!$A:$C,E.V.b!$1:$12</definedName>
    <definedName name="Z_0B53B832_AD86_4C8F_805A_2F70F28121AE_.wvu.Rows" localSheetId="10" hidden="1">T.V!$20:$34</definedName>
    <definedName name="Z_715E90F1_CD54_4010_AF2A_F1142E0A1E81_.wvu.PrintArea" localSheetId="24" hidden="1">E.V.b!$A$1:$P$63</definedName>
    <definedName name="Z_715E90F1_CD54_4010_AF2A_F1142E0A1E81_.wvu.PrintTitles" localSheetId="23" hidden="1">E.V.a!$1:$12</definedName>
    <definedName name="Z_715E90F1_CD54_4010_AF2A_F1142E0A1E81_.wvu.PrintTitles" localSheetId="24" hidden="1">E.V.b!$A:$C,E.V.b!$1:$12</definedName>
    <definedName name="Z_715E90F1_CD54_4010_AF2A_F1142E0A1E81_.wvu.Rows" localSheetId="10" hidden="1">T.V!$34:$45</definedName>
  </definedNames>
  <calcPr calcId="145621"/>
  <customWorkbookViews>
    <customWorkbookView name="con subcontratación" guid="{715E90F1-CD54-4010-AF2A-F1142E0A1E81}" maximized="1" xWindow="1" yWindow="1" windowWidth="1436" windowHeight="771" activeSheetId="10"/>
    <customWorkbookView name="sin subcontratación" guid="{0B53B832-AD86-4C8F-805A-2F70F28121AE}" maximized="1" xWindow="1" yWindow="1" windowWidth="1436" windowHeight="771" activeSheetId="10"/>
  </customWorkbookViews>
</workbook>
</file>

<file path=xl/calcChain.xml><?xml version="1.0" encoding="utf-8"?>
<calcChain xmlns="http://schemas.openxmlformats.org/spreadsheetml/2006/main">
  <c r="A6" i="20" l="1"/>
  <c r="A6" i="25"/>
  <c r="A6" i="24"/>
  <c r="A6" i="23"/>
  <c r="A6" i="22"/>
  <c r="A6" i="21"/>
  <c r="A6" i="27"/>
  <c r="A6" i="26"/>
  <c r="A6" i="17"/>
  <c r="A6" i="16"/>
  <c r="A6" i="3"/>
  <c r="A6" i="2"/>
  <c r="A6" i="30"/>
  <c r="A6" i="4"/>
  <c r="A6" i="28"/>
  <c r="A6" i="5"/>
  <c r="A6" i="6"/>
  <c r="A6" i="8"/>
  <c r="A6" i="11"/>
  <c r="A6" i="12"/>
  <c r="A19" i="36"/>
  <c r="A18" i="36"/>
  <c r="A15" i="36"/>
  <c r="A14" i="36"/>
  <c r="A13" i="36"/>
  <c r="A8" i="36"/>
  <c r="A19" i="35"/>
  <c r="A18" i="35"/>
  <c r="A15" i="35"/>
  <c r="A14" i="35"/>
  <c r="A13" i="35"/>
  <c r="A8" i="35"/>
  <c r="A19" i="34"/>
  <c r="A18" i="34"/>
  <c r="A15" i="34"/>
  <c r="A14" i="34"/>
  <c r="A13" i="34"/>
  <c r="A8" i="34"/>
  <c r="A19" i="33"/>
  <c r="A18" i="33"/>
  <c r="A15" i="33"/>
  <c r="A14" i="33"/>
  <c r="A13" i="33"/>
  <c r="A8" i="33"/>
  <c r="A19" i="32"/>
  <c r="A18" i="32"/>
  <c r="A15" i="32"/>
  <c r="A14" i="32"/>
  <c r="A13" i="32"/>
  <c r="A8" i="32"/>
  <c r="G7" i="31"/>
  <c r="A6" i="31"/>
  <c r="A5" i="31"/>
  <c r="A3" i="31"/>
  <c r="A2" i="31"/>
  <c r="A1" i="31"/>
  <c r="A18" i="14"/>
  <c r="H37" i="3" l="1"/>
  <c r="H35" i="3"/>
  <c r="F37" i="3"/>
  <c r="F35" i="3"/>
  <c r="A3" i="25"/>
  <c r="A2" i="25"/>
  <c r="A1" i="25"/>
  <c r="A3" i="24"/>
  <c r="A2" i="24"/>
  <c r="A1" i="24"/>
  <c r="A3" i="23"/>
  <c r="A2" i="23"/>
  <c r="A1" i="23"/>
  <c r="A3" i="22"/>
  <c r="A2" i="22"/>
  <c r="A1" i="22"/>
  <c r="A3" i="21"/>
  <c r="A2" i="21"/>
  <c r="A1" i="21"/>
  <c r="A3" i="20"/>
  <c r="A2" i="20"/>
  <c r="A1" i="20"/>
  <c r="A3" i="27"/>
  <c r="A2" i="27"/>
  <c r="A1" i="27"/>
  <c r="A3" i="26"/>
  <c r="A2" i="26"/>
  <c r="A1" i="26"/>
  <c r="A3" i="17"/>
  <c r="A2" i="17"/>
  <c r="A1" i="17"/>
  <c r="A3" i="16"/>
  <c r="A2" i="16"/>
  <c r="A1" i="16"/>
  <c r="A3" i="3"/>
  <c r="A2" i="3"/>
  <c r="A1" i="3"/>
  <c r="A3" i="2"/>
  <c r="A2" i="2"/>
  <c r="A1" i="2"/>
  <c r="A3" i="30"/>
  <c r="A2" i="30"/>
  <c r="A1" i="30"/>
  <c r="A3" i="4"/>
  <c r="A2" i="4"/>
  <c r="A1" i="4"/>
  <c r="A3" i="28"/>
  <c r="A2" i="28"/>
  <c r="A1" i="28"/>
  <c r="A3" i="5"/>
  <c r="A2" i="5"/>
  <c r="A1" i="5"/>
  <c r="A3" i="6"/>
  <c r="A2" i="6"/>
  <c r="A1" i="6"/>
  <c r="A3" i="8"/>
  <c r="A2" i="8"/>
  <c r="A1" i="8"/>
  <c r="A3" i="11"/>
  <c r="A2" i="11"/>
  <c r="A1" i="11"/>
  <c r="A1" i="12"/>
  <c r="A2" i="12"/>
  <c r="A3" i="12"/>
  <c r="E46" i="4"/>
  <c r="E43" i="4"/>
  <c r="E44" i="4"/>
  <c r="E45" i="4"/>
  <c r="A14" i="10"/>
  <c r="A14" i="9"/>
  <c r="A14" i="7"/>
  <c r="A13" i="18"/>
  <c r="A14" i="13"/>
  <c r="A14" i="14"/>
  <c r="G7" i="6"/>
  <c r="A5" i="6"/>
  <c r="I7" i="27"/>
  <c r="A5" i="27"/>
  <c r="A5" i="16"/>
  <c r="A5" i="5"/>
  <c r="A5" i="28"/>
  <c r="A5" i="4"/>
  <c r="A5" i="30"/>
  <c r="E7" i="16"/>
  <c r="A5" i="25"/>
  <c r="A5" i="24"/>
  <c r="A5" i="23"/>
  <c r="A5" i="22"/>
  <c r="A5" i="21"/>
  <c r="A5" i="20"/>
  <c r="A5" i="26"/>
  <c r="A5" i="17"/>
  <c r="A5" i="3"/>
  <c r="A5" i="2"/>
  <c r="A5" i="8"/>
  <c r="A5" i="11"/>
  <c r="A5" i="12"/>
  <c r="P7" i="25"/>
  <c r="P7" i="24"/>
  <c r="P7" i="23"/>
  <c r="P7" i="22"/>
  <c r="P7" i="21"/>
  <c r="H7" i="20"/>
  <c r="K7" i="26"/>
  <c r="P7" i="17"/>
  <c r="H7" i="3"/>
  <c r="O7" i="2"/>
  <c r="I7" i="30"/>
  <c r="I7" i="4"/>
  <c r="I7" i="28"/>
  <c r="I7" i="5"/>
  <c r="H7" i="8"/>
  <c r="G7" i="11"/>
  <c r="H7" i="12"/>
  <c r="A8" i="10"/>
  <c r="A8" i="9"/>
  <c r="A8" i="7"/>
  <c r="A7" i="18"/>
  <c r="A8" i="13"/>
  <c r="A15" i="10"/>
  <c r="A15" i="9"/>
  <c r="A15" i="7"/>
  <c r="A14" i="18"/>
  <c r="A15" i="13"/>
  <c r="A15" i="14"/>
  <c r="A8" i="14"/>
  <c r="A18" i="18"/>
  <c r="A17" i="18"/>
  <c r="A12" i="18"/>
  <c r="A19" i="7"/>
  <c r="A18" i="7"/>
  <c r="A13" i="7"/>
  <c r="A18" i="9"/>
  <c r="A19" i="9"/>
  <c r="A13" i="9"/>
  <c r="A19" i="10"/>
  <c r="A18" i="10"/>
  <c r="A13" i="10"/>
  <c r="A19" i="13"/>
  <c r="A18" i="13"/>
  <c r="A13" i="13"/>
  <c r="A19" i="14"/>
  <c r="A13" i="14"/>
  <c r="I38" i="28" l="1"/>
  <c r="H38" i="28"/>
  <c r="I30" i="28"/>
  <c r="H30" i="28"/>
  <c r="I22" i="28"/>
  <c r="I40" i="28" s="1"/>
  <c r="H22" i="28"/>
  <c r="O58" i="17"/>
  <c r="N58" i="17"/>
  <c r="M58" i="17"/>
  <c r="L58" i="17"/>
  <c r="K58" i="17"/>
  <c r="J58" i="17"/>
  <c r="I58" i="17"/>
  <c r="H58" i="17"/>
  <c r="G58" i="17"/>
  <c r="F58" i="17"/>
  <c r="D58" i="17"/>
  <c r="D59" i="17" s="1"/>
  <c r="P57" i="17"/>
  <c r="E63" i="16" s="1"/>
  <c r="P56" i="17"/>
  <c r="E62" i="16" s="1"/>
  <c r="P55" i="17"/>
  <c r="E61" i="16" s="1"/>
  <c r="P54" i="17"/>
  <c r="E60" i="16" s="1"/>
  <c r="P53" i="17"/>
  <c r="E59" i="16" s="1"/>
  <c r="P52" i="17"/>
  <c r="E58" i="16" s="1"/>
  <c r="P50" i="17"/>
  <c r="E55" i="16" s="1"/>
  <c r="P49" i="17"/>
  <c r="E54" i="16" s="1"/>
  <c r="P47" i="17"/>
  <c r="E52" i="16" s="1"/>
  <c r="P46" i="17"/>
  <c r="E51" i="16" s="1"/>
  <c r="P45" i="17"/>
  <c r="E49" i="16" s="1"/>
  <c r="P44" i="17"/>
  <c r="E48" i="16" s="1"/>
  <c r="P43" i="17"/>
  <c r="E47" i="16" s="1"/>
  <c r="P42" i="17"/>
  <c r="E46" i="16" s="1"/>
  <c r="P41" i="17"/>
  <c r="E45" i="16" s="1"/>
  <c r="P40" i="17"/>
  <c r="E44" i="16" s="1"/>
  <c r="P39" i="17"/>
  <c r="E43" i="16" s="1"/>
  <c r="P37" i="17"/>
  <c r="E40" i="16" s="1"/>
  <c r="P36" i="17"/>
  <c r="E39" i="16" s="1"/>
  <c r="P35" i="17"/>
  <c r="E38" i="16" s="1"/>
  <c r="P34" i="17"/>
  <c r="E37" i="16" s="1"/>
  <c r="P32" i="17"/>
  <c r="E34" i="16" s="1"/>
  <c r="P31" i="17"/>
  <c r="E33" i="16" s="1"/>
  <c r="P29" i="17"/>
  <c r="E30" i="16" s="1"/>
  <c r="P28" i="17"/>
  <c r="E29" i="16" s="1"/>
  <c r="P27" i="17"/>
  <c r="E28" i="16" s="1"/>
  <c r="P26" i="17"/>
  <c r="E27" i="16" s="1"/>
  <c r="P25" i="17"/>
  <c r="E26" i="16" s="1"/>
  <c r="P24" i="17"/>
  <c r="E25" i="16" s="1"/>
  <c r="P23" i="17"/>
  <c r="E24" i="16" s="1"/>
  <c r="P21" i="17"/>
  <c r="E21" i="16" s="1"/>
  <c r="P20" i="17"/>
  <c r="E20" i="16" s="1"/>
  <c r="P19" i="17"/>
  <c r="E19" i="16" s="1"/>
  <c r="P18" i="17"/>
  <c r="E18" i="16" s="1"/>
  <c r="P17" i="17"/>
  <c r="E17" i="16" s="1"/>
  <c r="P16" i="17"/>
  <c r="E16" i="16" s="1"/>
  <c r="P15" i="17"/>
  <c r="E15" i="16" s="1"/>
  <c r="P14" i="17"/>
  <c r="D56" i="16"/>
  <c r="D64" i="16"/>
  <c r="D50" i="16"/>
  <c r="D41" i="16"/>
  <c r="D35" i="16"/>
  <c r="D31" i="16"/>
  <c r="D22" i="16"/>
  <c r="E53" i="16"/>
  <c r="D37" i="3"/>
  <c r="D33" i="2"/>
  <c r="O46" i="2"/>
  <c r="N46" i="2"/>
  <c r="E46" i="2"/>
  <c r="D46" i="2"/>
  <c r="C46" i="2"/>
  <c r="M46" i="2" s="1"/>
  <c r="O45" i="2"/>
  <c r="N45" i="2"/>
  <c r="E45" i="2"/>
  <c r="D45" i="2"/>
  <c r="C45" i="2"/>
  <c r="M45" i="2" s="1"/>
  <c r="O44" i="2"/>
  <c r="N44" i="2"/>
  <c r="E44" i="2"/>
  <c r="D44" i="2"/>
  <c r="C44" i="2"/>
  <c r="M44" i="2" s="1"/>
  <c r="O43" i="2"/>
  <c r="N43" i="2"/>
  <c r="E43" i="2"/>
  <c r="D43" i="2"/>
  <c r="C43" i="2"/>
  <c r="M43" i="2" s="1"/>
  <c r="O42" i="2"/>
  <c r="N42" i="2"/>
  <c r="E42" i="2"/>
  <c r="D42" i="2"/>
  <c r="C42" i="2"/>
  <c r="M42" i="2" s="1"/>
  <c r="O41" i="2"/>
  <c r="N41" i="2"/>
  <c r="E41" i="2"/>
  <c r="D41" i="2"/>
  <c r="C41" i="2"/>
  <c r="M41" i="2" s="1"/>
  <c r="O40" i="2"/>
  <c r="N40" i="2"/>
  <c r="E40" i="2"/>
  <c r="D40" i="2"/>
  <c r="C40" i="2"/>
  <c r="M40" i="2" s="1"/>
  <c r="O39" i="2"/>
  <c r="N39" i="2"/>
  <c r="E39" i="2"/>
  <c r="D39" i="2"/>
  <c r="C39" i="2"/>
  <c r="M39" i="2" s="1"/>
  <c r="O38" i="2"/>
  <c r="N38" i="2"/>
  <c r="E38" i="2"/>
  <c r="D38" i="2"/>
  <c r="C38" i="2"/>
  <c r="M38" i="2" s="1"/>
  <c r="O37" i="2"/>
  <c r="N37" i="2"/>
  <c r="E37" i="2"/>
  <c r="D37" i="2"/>
  <c r="C37" i="2"/>
  <c r="M37" i="2" s="1"/>
  <c r="O36" i="2"/>
  <c r="N36" i="2"/>
  <c r="E36" i="2"/>
  <c r="D36" i="2"/>
  <c r="C36" i="2"/>
  <c r="M36" i="2" s="1"/>
  <c r="O35" i="2"/>
  <c r="N35" i="2"/>
  <c r="E35" i="2"/>
  <c r="D35" i="2"/>
  <c r="C35" i="2"/>
  <c r="M35" i="2" s="1"/>
  <c r="O34" i="2"/>
  <c r="N34" i="2"/>
  <c r="E34" i="2"/>
  <c r="D34" i="2"/>
  <c r="C34" i="2"/>
  <c r="M34" i="2" s="1"/>
  <c r="O32" i="2"/>
  <c r="N32" i="2"/>
  <c r="E32" i="2"/>
  <c r="D32" i="2"/>
  <c r="C32" i="2"/>
  <c r="L32" i="2" s="1"/>
  <c r="O33" i="2"/>
  <c r="E33" i="2"/>
  <c r="C33" i="2"/>
  <c r="L33" i="2" s="1"/>
  <c r="N33" i="2"/>
  <c r="O31" i="2"/>
  <c r="E31" i="2"/>
  <c r="C31" i="2"/>
  <c r="L31" i="2" s="1"/>
  <c r="N31" i="2"/>
  <c r="O30" i="2"/>
  <c r="E29" i="2"/>
  <c r="C29" i="2"/>
  <c r="L29" i="2" s="1"/>
  <c r="O28" i="2"/>
  <c r="N28" i="2"/>
  <c r="E28" i="2"/>
  <c r="D28" i="2"/>
  <c r="C28" i="2"/>
  <c r="M28" i="2" s="1"/>
  <c r="E27" i="2"/>
  <c r="C27" i="2"/>
  <c r="L27" i="2" s="1"/>
  <c r="E25" i="2"/>
  <c r="C25" i="2"/>
  <c r="L25" i="2" s="1"/>
  <c r="I17" i="2"/>
  <c r="I38" i="5"/>
  <c r="I30" i="5"/>
  <c r="I22" i="5"/>
  <c r="H38" i="5"/>
  <c r="H30" i="5"/>
  <c r="H22" i="5"/>
  <c r="H40" i="28" l="1"/>
  <c r="E56" i="16"/>
  <c r="I40" i="5"/>
  <c r="E35" i="16"/>
  <c r="H40" i="5"/>
  <c r="P58" i="17"/>
  <c r="E64" i="16"/>
  <c r="H34" i="2"/>
  <c r="L34" i="2"/>
  <c r="H36" i="2"/>
  <c r="L36" i="2"/>
  <c r="H38" i="2"/>
  <c r="L38" i="2"/>
  <c r="H40" i="2"/>
  <c r="L40" i="2"/>
  <c r="H42" i="2"/>
  <c r="L42" i="2"/>
  <c r="H44" i="2"/>
  <c r="L44" i="2"/>
  <c r="H46" i="2"/>
  <c r="L46" i="2"/>
  <c r="F34" i="2"/>
  <c r="J34" i="2"/>
  <c r="F36" i="2"/>
  <c r="J36" i="2"/>
  <c r="F38" i="2"/>
  <c r="J38" i="2"/>
  <c r="F40" i="2"/>
  <c r="J40" i="2"/>
  <c r="F42" i="2"/>
  <c r="J42" i="2"/>
  <c r="F44" i="2"/>
  <c r="J44" i="2"/>
  <c r="F46" i="2"/>
  <c r="J46" i="2"/>
  <c r="E14" i="16"/>
  <c r="E22" i="16" s="1"/>
  <c r="E41" i="16"/>
  <c r="E31" i="16"/>
  <c r="E50" i="16"/>
  <c r="D35" i="3"/>
  <c r="D41" i="3" s="1"/>
  <c r="G34" i="2"/>
  <c r="I34" i="2"/>
  <c r="K34" i="2"/>
  <c r="F35" i="2"/>
  <c r="H35" i="2"/>
  <c r="J35" i="2"/>
  <c r="L35" i="2"/>
  <c r="G36" i="2"/>
  <c r="I36" i="2"/>
  <c r="K36" i="2"/>
  <c r="F37" i="2"/>
  <c r="H37" i="2"/>
  <c r="J37" i="2"/>
  <c r="L37" i="2"/>
  <c r="G38" i="2"/>
  <c r="I38" i="2"/>
  <c r="K38" i="2"/>
  <c r="F39" i="2"/>
  <c r="H39" i="2"/>
  <c r="J39" i="2"/>
  <c r="L39" i="2"/>
  <c r="G40" i="2"/>
  <c r="I40" i="2"/>
  <c r="K40" i="2"/>
  <c r="F41" i="2"/>
  <c r="H41" i="2"/>
  <c r="J41" i="2"/>
  <c r="L41" i="2"/>
  <c r="G42" i="2"/>
  <c r="I42" i="2"/>
  <c r="K42" i="2"/>
  <c r="F43" i="2"/>
  <c r="H43" i="2"/>
  <c r="J43" i="2"/>
  <c r="L43" i="2"/>
  <c r="G44" i="2"/>
  <c r="I44" i="2"/>
  <c r="K44" i="2"/>
  <c r="F45" i="2"/>
  <c r="H45" i="2"/>
  <c r="J45" i="2"/>
  <c r="L45" i="2"/>
  <c r="G46" i="2"/>
  <c r="I46" i="2"/>
  <c r="K46" i="2"/>
  <c r="G35" i="2"/>
  <c r="I35" i="2"/>
  <c r="K35" i="2"/>
  <c r="G37" i="2"/>
  <c r="I37" i="2"/>
  <c r="K37" i="2"/>
  <c r="G39" i="2"/>
  <c r="I39" i="2"/>
  <c r="K39" i="2"/>
  <c r="G41" i="2"/>
  <c r="I41" i="2"/>
  <c r="K41" i="2"/>
  <c r="G43" i="2"/>
  <c r="I43" i="2"/>
  <c r="K43" i="2"/>
  <c r="G45" i="2"/>
  <c r="I45" i="2"/>
  <c r="K45" i="2"/>
  <c r="G32" i="2"/>
  <c r="I32" i="2"/>
  <c r="K32" i="2"/>
  <c r="M32" i="2"/>
  <c r="F32" i="2"/>
  <c r="H32" i="2"/>
  <c r="J32" i="2"/>
  <c r="H28" i="2"/>
  <c r="L28" i="2"/>
  <c r="F28" i="2"/>
  <c r="J28" i="2"/>
  <c r="D24" i="2"/>
  <c r="G25" i="2"/>
  <c r="I25" i="2"/>
  <c r="K25" i="2"/>
  <c r="M25" i="2"/>
  <c r="G27" i="2"/>
  <c r="I27" i="2"/>
  <c r="K27" i="2"/>
  <c r="M27" i="2"/>
  <c r="G29" i="2"/>
  <c r="I29" i="2"/>
  <c r="K29" i="2"/>
  <c r="M29" i="2"/>
  <c r="D30" i="2"/>
  <c r="N30" i="2"/>
  <c r="G31" i="2"/>
  <c r="I31" i="2"/>
  <c r="K31" i="2"/>
  <c r="M31" i="2"/>
  <c r="G33" i="2"/>
  <c r="I33" i="2"/>
  <c r="K33" i="2"/>
  <c r="M33" i="2"/>
  <c r="C24" i="2"/>
  <c r="E24" i="2"/>
  <c r="D25" i="2"/>
  <c r="F25" i="2"/>
  <c r="N25" i="2" s="1"/>
  <c r="O25" i="2" s="1"/>
  <c r="H25" i="2"/>
  <c r="J25" i="2"/>
  <c r="C26" i="2"/>
  <c r="E26" i="2"/>
  <c r="D27" i="2"/>
  <c r="F27" i="2"/>
  <c r="N27" i="2" s="1"/>
  <c r="O27" i="2" s="1"/>
  <c r="H27" i="2"/>
  <c r="J27" i="2"/>
  <c r="G28" i="2"/>
  <c r="I28" i="2"/>
  <c r="K28" i="2"/>
  <c r="D29" i="2"/>
  <c r="F29" i="2"/>
  <c r="H29" i="2"/>
  <c r="N29" i="2" s="1"/>
  <c r="O29" i="2" s="1"/>
  <c r="J29" i="2"/>
  <c r="C30" i="2"/>
  <c r="E30" i="2"/>
  <c r="D31" i="2"/>
  <c r="F31" i="2"/>
  <c r="H31" i="2"/>
  <c r="J31" i="2"/>
  <c r="F33" i="2"/>
  <c r="H33" i="2"/>
  <c r="J33" i="2"/>
  <c r="F35" i="26" l="1"/>
  <c r="C35" i="26"/>
  <c r="B35" i="26"/>
  <c r="F41" i="3"/>
  <c r="H41" i="3"/>
  <c r="M26" i="2"/>
  <c r="K26" i="2"/>
  <c r="I26" i="2"/>
  <c r="G26" i="2"/>
  <c r="L26" i="2"/>
  <c r="J26" i="2"/>
  <c r="H26" i="2"/>
  <c r="F26" i="2"/>
  <c r="N26" i="2" s="1"/>
  <c r="O26" i="2" s="1"/>
  <c r="M24" i="2"/>
  <c r="K24" i="2"/>
  <c r="I24" i="2"/>
  <c r="G24" i="2"/>
  <c r="L24" i="2"/>
  <c r="J24" i="2"/>
  <c r="F24" i="2"/>
  <c r="D26" i="2"/>
  <c r="M30" i="2"/>
  <c r="K30" i="2"/>
  <c r="I30" i="2"/>
  <c r="G30" i="2"/>
  <c r="L30" i="2"/>
  <c r="J30" i="2"/>
  <c r="H30" i="2"/>
  <c r="F30" i="2"/>
  <c r="D35" i="26" l="1"/>
  <c r="E35" i="26" l="1"/>
  <c r="F32" i="3"/>
  <c r="H32" i="3"/>
  <c r="D32" i="3"/>
  <c r="H47" i="5"/>
  <c r="G35" i="26" l="1"/>
  <c r="H35" i="26" l="1"/>
  <c r="I35" i="26" l="1"/>
  <c r="K35" i="26" l="1"/>
</calcChain>
</file>

<file path=xl/sharedStrings.xml><?xml version="1.0" encoding="utf-8"?>
<sst xmlns="http://schemas.openxmlformats.org/spreadsheetml/2006/main" count="1565" uniqueCount="759">
  <si>
    <t xml:space="preserve">de los trabajos, requerirán que la proposición de los licitantes contenga, cuando corresponda, los </t>
  </si>
  <si>
    <t xml:space="preserve">siguientes documentos: </t>
  </si>
  <si>
    <t xml:space="preserve">dependencias y entidades,  atendiendo a las características, complejidad y magnitud de los trabajos, </t>
  </si>
  <si>
    <t xml:space="preserve">requerirán: </t>
  </si>
  <si>
    <t xml:space="preserve">A.  Tratándose de obras cuyas condiciones de pago sean sobre la base de precios unitarios: </t>
  </si>
  <si>
    <t xml:space="preserve">materiales más significativos y equipo de instalación permanente, mano de obra, </t>
  </si>
  <si>
    <t xml:space="preserve">B.  Tratándose de obras cuyas condiciones de pago sean a precio alzado: </t>
  </si>
  <si>
    <t xml:space="preserve">maquinaria y equipo de construcción, con la descripción de cada uno de ellos; tratándose </t>
  </si>
  <si>
    <t xml:space="preserve">de proyectos integrales, el licitante señalará las normas de calidad y especificaciones </t>
  </si>
  <si>
    <t xml:space="preserve">técnicas a que se sujetará de conformidad con las establecidas en la convocatoria a la </t>
  </si>
  <si>
    <t xml:space="preserve">licitación pública. </t>
  </si>
  <si>
    <t xml:space="preserve">  Para los efectos de la aplicación del séptimo párrafo del artículo 59 de la Ley, en el caso </t>
  </si>
  <si>
    <t xml:space="preserve">de que se actualicen los supuestos señalados en el mismo se deberá requerir que el </t>
  </si>
  <si>
    <t xml:space="preserve">listado de insumos mencionado en el párrafo anterior contenga la cantidad y costo directo </t>
  </si>
  <si>
    <t xml:space="preserve">de cada insumo, así como su incremento proyectado durante la realización de los </t>
  </si>
  <si>
    <t xml:space="preserve">trabajos, por lo que dicha información no deberá utilizarse para llevar a cabo la evaluación </t>
  </si>
  <si>
    <t xml:space="preserve">de las proposiciones; </t>
  </si>
  <si>
    <t xml:space="preserve">bien, la ruta crítica; </t>
  </si>
  <si>
    <t xml:space="preserve">a ejecutar, conforme a los periodos determinados por la convocante; </t>
  </si>
  <si>
    <t xml:space="preserve">erogaciones, calendarizado y cuantificado conforme a los periodos determinados por la </t>
  </si>
  <si>
    <t xml:space="preserve">convocante, dividido en actividades y, en su caso, subactividades, debiendo existir </t>
  </si>
  <si>
    <t xml:space="preserve">congruencia con los programas que se mencionan en la fracción siguiente. Éste deberá </t>
  </si>
  <si>
    <t xml:space="preserve">considerarse dentro del contrato respectivo, como el programa de ejecución de  los </t>
  </si>
  <si>
    <t xml:space="preserve">trabajos a que hace referencia el artículo 226 de este Reglamento; </t>
  </si>
  <si>
    <t xml:space="preserve">en su caso, subactividades de la obra, así como la cuantificación del suministro o </t>
  </si>
  <si>
    <t xml:space="preserve">utilización, conforme a los periodos determinados por la convocante, de los siguientes </t>
  </si>
  <si>
    <t xml:space="preserve">rubros: </t>
  </si>
  <si>
    <t xml:space="preserve">expresados en unidades convencionales y volúmenes requeridos, y </t>
  </si>
  <si>
    <t xml:space="preserve">encargado de la dirección, administración y ejecución de los trabajos, y </t>
  </si>
  <si>
    <t xml:space="preserve">indicando con número y letra sus importes, así como el monto total de la proposición. </t>
  </si>
  <si>
    <t xml:space="preserve">podrán adecuarse atendiendo a las características, complejidad y magnitud de los servicios: </t>
  </si>
  <si>
    <t xml:space="preserve">ejecución de los trabajos, quienes deben tener experiencia en trabajos similares. </t>
  </si>
  <si>
    <t xml:space="preserve">  Para efectos del último párrafo del artículo 30 de la Ley, se podrá considerar como mano de</t>
  </si>
  <si>
    <t xml:space="preserve">obra al personal profesional, especialista y técnico de las diversas especialidades </t>
  </si>
  <si>
    <t xml:space="preserve">asociadas con los servicios relacionados con la obra pública; </t>
  </si>
  <si>
    <t xml:space="preserve">que se licitan o de aquéllos que se  estén ejecutando a la fecha de la licitación pública, </t>
  </si>
  <si>
    <t xml:space="preserve">anotando el nombre del contratante, descripción de los servicios, importes ejercidos y por </t>
  </si>
  <si>
    <t xml:space="preserve">ejercer, y las fechas previstas de sus terminaciones, en su caso; </t>
  </si>
  <si>
    <t>especialidad, categoría y número requerido, así como las horas-hombre necesarias para su</t>
  </si>
  <si>
    <t xml:space="preserve">realización por semana o mes; </t>
  </si>
  <si>
    <t xml:space="preserve">los trabajos o en la entrega del producto esperado; </t>
  </si>
  <si>
    <t xml:space="preserve">utilización mensual para los siguientes rubros: </t>
  </si>
  <si>
    <t>general, el necesario para proporcionar el servicio, señalando características, número</t>
  </si>
  <si>
    <t xml:space="preserve">de unidades y total de horas efectivas de utilización, y </t>
  </si>
  <si>
    <t xml:space="preserve">número requerido, así como las horas-hombre necesarias para la prestación de los </t>
  </si>
  <si>
    <t xml:space="preserve">servicios; </t>
  </si>
  <si>
    <t xml:space="preserve">su caso, se requieran, indicando sus características; </t>
  </si>
  <si>
    <t xml:space="preserve">utilizar, alternativas por analizar, profundidad del estudio y forma de presentación de los </t>
  </si>
  <si>
    <t xml:space="preserve">resultados, según el caso; </t>
  </si>
  <si>
    <t xml:space="preserve">especificaciones generales y particulares del servicio a realizar, y su conformidad de </t>
  </si>
  <si>
    <t xml:space="preserve">ajustarse a sus términos, y </t>
  </si>
  <si>
    <t xml:space="preserve">pública. </t>
  </si>
  <si>
    <t xml:space="preserve">cual deberá contener descripción, unidades de medición, cantidades de trabajo, precios </t>
  </si>
  <si>
    <t xml:space="preserve">unitarios con número y letra e importes parciales y totales de la proposición. Asimismo, se </t>
  </si>
  <si>
    <t xml:space="preserve">presentará una relación de los conceptos de trabajo más significativos, de los cuales </t>
  </si>
  <si>
    <t xml:space="preserve">deberán presentar el análisis correspondiente; </t>
  </si>
  <si>
    <t xml:space="preserve">de actividades, cédula de avances y de pagos programados, calendarizados y cuantificados </t>
  </si>
  <si>
    <t xml:space="preserve">mensualmente por actividades a ejecutar y programa de ejecución convenido; </t>
  </si>
  <si>
    <t xml:space="preserve">de seguridad que utilizará el personal en la prestación del servicio, sólo cuando se trate de </t>
  </si>
  <si>
    <t xml:space="preserve">precios unitarios; </t>
  </si>
  <si>
    <t xml:space="preserve">general, y </t>
  </si>
  <si>
    <r>
      <rPr>
        <b/>
        <sz val="11"/>
        <color theme="1"/>
        <rFont val="Calibri"/>
        <family val="2"/>
        <scheme val="minor"/>
      </rPr>
      <t>Artículo 44.-</t>
    </r>
    <r>
      <rPr>
        <sz val="11"/>
        <color theme="1"/>
        <rFont val="Calibri"/>
        <family val="2"/>
        <scheme val="minor"/>
      </rPr>
      <t xml:space="preserve"> Las dependencias y entidades atendiendo a las características, complejidad y magnitud </t>
    </r>
  </si>
  <si>
    <r>
      <rPr>
        <b/>
        <sz val="11"/>
        <color theme="1"/>
        <rFont val="Calibri"/>
        <family val="2"/>
        <scheme val="minor"/>
      </rPr>
      <t>Artículo 45.-</t>
    </r>
    <r>
      <rPr>
        <sz val="11"/>
        <color theme="1"/>
        <rFont val="Calibri"/>
        <family val="2"/>
        <scheme val="minor"/>
      </rPr>
      <t xml:space="preserve">  Además de los documentos referidos en el artículo 44 de este Reglamento, las </t>
    </r>
  </si>
  <si>
    <r>
      <rPr>
        <b/>
        <sz val="11"/>
        <color theme="1"/>
        <rFont val="Calibri"/>
        <family val="2"/>
        <scheme val="minor"/>
      </rPr>
      <t>VI.</t>
    </r>
    <r>
      <rPr>
        <sz val="11"/>
        <color theme="1"/>
        <rFont val="Calibri"/>
        <family val="2"/>
        <scheme val="minor"/>
      </rPr>
      <t xml:space="preserve">  Análisis, cálculo e integración del costo por financiamiento; </t>
    </r>
  </si>
  <si>
    <r>
      <rPr>
        <b/>
        <sz val="11"/>
        <color theme="1"/>
        <rFont val="Calibri"/>
        <family val="2"/>
        <scheme val="minor"/>
      </rPr>
      <t>VII.</t>
    </r>
    <r>
      <rPr>
        <sz val="11"/>
        <color theme="1"/>
        <rFont val="Calibri"/>
        <family val="2"/>
        <scheme val="minor"/>
      </rPr>
      <t xml:space="preserve">  Utilidad propuesta por el licitante; </t>
    </r>
  </si>
  <si>
    <r>
      <rPr>
        <b/>
        <sz val="11"/>
        <color theme="1"/>
        <rFont val="Calibri"/>
        <family val="2"/>
        <scheme val="minor"/>
      </rPr>
      <t>a)</t>
    </r>
    <r>
      <rPr>
        <sz val="11"/>
        <color theme="1"/>
        <rFont val="Calibri"/>
        <family val="2"/>
        <scheme val="minor"/>
      </rPr>
      <t xml:space="preserve">  De la mano de obra; </t>
    </r>
  </si>
  <si>
    <r>
      <rPr>
        <b/>
        <sz val="11"/>
        <color theme="1"/>
        <rFont val="Calibri"/>
        <family val="2"/>
        <scheme val="minor"/>
      </rPr>
      <t>b)</t>
    </r>
    <r>
      <rPr>
        <sz val="11"/>
        <color theme="1"/>
        <rFont val="Calibri"/>
        <family val="2"/>
        <scheme val="minor"/>
      </rPr>
      <t xml:space="preserve">  De la maquinaria y equipo para construcción, identificando su tipo y características; </t>
    </r>
  </si>
  <si>
    <r>
      <rPr>
        <b/>
        <sz val="11"/>
        <color theme="1"/>
        <rFont val="Calibri"/>
        <family val="2"/>
        <scheme val="minor"/>
      </rPr>
      <t>d)</t>
    </r>
    <r>
      <rPr>
        <sz val="11"/>
        <color theme="1"/>
        <rFont val="Calibri"/>
        <family val="2"/>
        <scheme val="minor"/>
      </rPr>
      <t xml:space="preserve">  De utilización del personal profesional técnico, administrativo y de servicio </t>
    </r>
  </si>
  <si>
    <r>
      <rPr>
        <b/>
        <sz val="11"/>
        <color theme="1"/>
        <rFont val="Calibri"/>
        <family val="2"/>
        <scheme val="minor"/>
      </rPr>
      <t>I.</t>
    </r>
    <r>
      <rPr>
        <sz val="11"/>
        <color theme="1"/>
        <rFont val="Calibri"/>
        <family val="2"/>
        <scheme val="minor"/>
      </rPr>
      <t xml:space="preserve">  Listado de insumos que intervienen en la integración de la proposición, agrupado por los </t>
    </r>
  </si>
  <si>
    <r>
      <rPr>
        <b/>
        <sz val="11"/>
        <color theme="1"/>
        <rFont val="Calibri"/>
        <family val="2"/>
        <scheme val="minor"/>
      </rPr>
      <t>II.</t>
    </r>
    <r>
      <rPr>
        <sz val="11"/>
        <color theme="1"/>
        <rFont val="Calibri"/>
        <family val="2"/>
        <scheme val="minor"/>
      </rPr>
      <t xml:space="preserve">  Red de actividades, calendarizada e indicando la duración de cada actividad a ejecutar, o </t>
    </r>
  </si>
  <si>
    <r>
      <rPr>
        <b/>
        <sz val="11"/>
        <color theme="1"/>
        <rFont val="Calibri"/>
        <family val="2"/>
        <scheme val="minor"/>
      </rPr>
      <t>III.</t>
    </r>
    <r>
      <rPr>
        <sz val="11"/>
        <color theme="1"/>
        <rFont val="Calibri"/>
        <family val="2"/>
        <scheme val="minor"/>
      </rPr>
      <t xml:space="preserve">  Cédula de avances y pagos programados, calendarizados y cuantificados por actividades </t>
    </r>
  </si>
  <si>
    <r>
      <rPr>
        <b/>
        <sz val="11"/>
        <color theme="1"/>
        <rFont val="Calibri"/>
        <family val="2"/>
        <scheme val="minor"/>
      </rPr>
      <t>IV.</t>
    </r>
    <r>
      <rPr>
        <sz val="11"/>
        <color theme="1"/>
        <rFont val="Calibri"/>
        <family val="2"/>
        <scheme val="minor"/>
      </rPr>
      <t xml:space="preserve">  Programa de ejecución general de los trabajos conforme al presupuesto total con sus </t>
    </r>
  </si>
  <si>
    <r>
      <rPr>
        <b/>
        <sz val="11"/>
        <color theme="1"/>
        <rFont val="Calibri"/>
        <family val="2"/>
        <scheme val="minor"/>
      </rPr>
      <t>V.</t>
    </r>
    <r>
      <rPr>
        <sz val="11"/>
        <color theme="1"/>
        <rFont val="Calibri"/>
        <family val="2"/>
        <scheme val="minor"/>
      </rPr>
      <t xml:space="preserve">  Programas cuantificados y calendarizados de erogaciones, describiendo las actividades y, </t>
    </r>
  </si>
  <si>
    <r>
      <rPr>
        <b/>
        <sz val="11"/>
        <color theme="1"/>
        <rFont val="Calibri"/>
        <family val="2"/>
        <scheme val="minor"/>
      </rPr>
      <t>b)</t>
    </r>
    <r>
      <rPr>
        <sz val="11"/>
        <color theme="1"/>
        <rFont val="Calibri"/>
        <family val="2"/>
        <scheme val="minor"/>
      </rPr>
      <t xml:space="preserve">  De la maquinaria y equipo de construcción, identificando su tipo y características; </t>
    </r>
  </si>
  <si>
    <r>
      <rPr>
        <b/>
        <sz val="11"/>
        <color theme="1"/>
        <rFont val="Calibri"/>
        <family val="2"/>
        <scheme val="minor"/>
      </rPr>
      <t>c)</t>
    </r>
    <r>
      <rPr>
        <sz val="11"/>
        <color theme="1"/>
        <rFont val="Calibri"/>
        <family val="2"/>
        <scheme val="minor"/>
      </rPr>
      <t xml:space="preserve">  De los materiales más significativos y equipos de instalación permanente, </t>
    </r>
  </si>
  <si>
    <r>
      <rPr>
        <b/>
        <sz val="11"/>
        <color theme="1"/>
        <rFont val="Calibri"/>
        <family val="2"/>
        <scheme val="minor"/>
      </rPr>
      <t>VI.</t>
    </r>
    <r>
      <rPr>
        <sz val="11"/>
        <color theme="1"/>
        <rFont val="Calibri"/>
        <family val="2"/>
        <scheme val="minor"/>
      </rPr>
      <t xml:space="preserve">  Presupuesto total  de los trabajos, el cual deberá dividirse en actividades de obra, </t>
    </r>
  </si>
  <si>
    <r>
      <rPr>
        <b/>
        <sz val="11"/>
        <color theme="1"/>
        <rFont val="Calibri"/>
        <family val="2"/>
        <scheme val="minor"/>
      </rPr>
      <t>Artículo 254.-</t>
    </r>
    <r>
      <rPr>
        <sz val="11"/>
        <color theme="1"/>
        <rFont val="Calibri"/>
        <family val="2"/>
        <scheme val="minor"/>
      </rPr>
      <t xml:space="preserve">  Las proposiciones de servicios podrán contener los siguientes documentos, los que </t>
    </r>
  </si>
  <si>
    <r>
      <rPr>
        <b/>
        <sz val="11"/>
        <color theme="1"/>
        <rFont val="Calibri"/>
        <family val="2"/>
        <scheme val="minor"/>
      </rPr>
      <t>A.</t>
    </r>
    <r>
      <rPr>
        <sz val="11"/>
        <color theme="1"/>
        <rFont val="Calibri"/>
        <family val="2"/>
        <scheme val="minor"/>
      </rPr>
      <t xml:space="preserve">  Tratándose de la propuesta técnica: </t>
    </r>
  </si>
  <si>
    <r>
      <rPr>
        <b/>
        <sz val="11"/>
        <color theme="1"/>
        <rFont val="Calibri"/>
        <family val="2"/>
        <scheme val="minor"/>
      </rPr>
      <t>I.</t>
    </r>
    <r>
      <rPr>
        <sz val="11"/>
        <color theme="1"/>
        <rFont val="Calibri"/>
        <family val="2"/>
        <scheme val="minor"/>
      </rPr>
      <t xml:space="preserve">  Currículo  de los profesionales técnicos, identificando a los que se encargarán de la </t>
    </r>
  </si>
  <si>
    <r>
      <rPr>
        <b/>
        <sz val="11"/>
        <color theme="1"/>
        <rFont val="Calibri"/>
        <family val="2"/>
        <scheme val="minor"/>
      </rPr>
      <t>II.</t>
    </r>
    <r>
      <rPr>
        <sz val="11"/>
        <color theme="1"/>
        <rFont val="Calibri"/>
        <family val="2"/>
        <scheme val="minor"/>
      </rPr>
      <t xml:space="preserve">  Señalamiento de los servicios que el licitante haya realizado y que guarden similitud con los</t>
    </r>
  </si>
  <si>
    <r>
      <rPr>
        <b/>
        <sz val="11"/>
        <color theme="1"/>
        <rFont val="Calibri"/>
        <family val="2"/>
        <scheme val="minor"/>
      </rPr>
      <t>III.</t>
    </r>
    <r>
      <rPr>
        <sz val="11"/>
        <color theme="1"/>
        <rFont val="Calibri"/>
        <family val="2"/>
        <scheme val="minor"/>
      </rPr>
      <t xml:space="preserve">  Organigrama propuesto para el desarrollo de los servicios; relación del personal indicando</t>
    </r>
  </si>
  <si>
    <r>
      <rPr>
        <b/>
        <sz val="11"/>
        <color theme="1"/>
        <rFont val="Calibri"/>
        <family val="2"/>
        <scheme val="minor"/>
      </rPr>
      <t>IV.</t>
    </r>
    <r>
      <rPr>
        <sz val="11"/>
        <color theme="1"/>
        <rFont val="Calibri"/>
        <family val="2"/>
        <scheme val="minor"/>
      </rPr>
      <t xml:space="preserve">  Programa de ejecución convenido que refleje el porcentaje del avance en la ejecución de</t>
    </r>
  </si>
  <si>
    <r>
      <rPr>
        <b/>
        <sz val="11"/>
        <color theme="1"/>
        <rFont val="Calibri"/>
        <family val="2"/>
        <scheme val="minor"/>
      </rPr>
      <t>V.</t>
    </r>
    <r>
      <rPr>
        <sz val="11"/>
        <color theme="1"/>
        <rFont val="Calibri"/>
        <family val="2"/>
        <scheme val="minor"/>
      </rPr>
      <t xml:space="preserve">  Programas calendarizados y cuantificados en partidas o actividades de suministro o </t>
    </r>
  </si>
  <si>
    <r>
      <rPr>
        <b/>
        <sz val="11"/>
        <color theme="1"/>
        <rFont val="Calibri"/>
        <family val="2"/>
        <scheme val="minor"/>
      </rPr>
      <t>a)</t>
    </r>
    <r>
      <rPr>
        <sz val="11"/>
        <color theme="1"/>
        <rFont val="Calibri"/>
        <family val="2"/>
        <scheme val="minor"/>
      </rPr>
      <t xml:space="preserve">  Maquinaria o equipo requerido, incluyendo el científico, de cómputo, de medición y, en</t>
    </r>
  </si>
  <si>
    <r>
      <rPr>
        <b/>
        <sz val="11"/>
        <color theme="1"/>
        <rFont val="Calibri"/>
        <family val="2"/>
        <scheme val="minor"/>
      </rPr>
      <t>b)</t>
    </r>
    <r>
      <rPr>
        <sz val="11"/>
        <color theme="1"/>
        <rFont val="Calibri"/>
        <family val="2"/>
        <scheme val="minor"/>
      </rPr>
      <t xml:space="preserve">  Personal que se empleará para realizar los servicios, indicando la especialidad, </t>
    </r>
  </si>
  <si>
    <r>
      <rPr>
        <b/>
        <sz val="11"/>
        <color theme="1"/>
        <rFont val="Calibri"/>
        <family val="2"/>
        <scheme val="minor"/>
      </rPr>
      <t>VI.</t>
    </r>
    <r>
      <rPr>
        <sz val="11"/>
        <color theme="1"/>
        <rFont val="Calibri"/>
        <family val="2"/>
        <scheme val="minor"/>
      </rPr>
      <t xml:space="preserve">  Relación de los bienes y equipos científicos, informáticos e instalaciones especiales que, en</t>
    </r>
  </si>
  <si>
    <r>
      <rPr>
        <b/>
        <sz val="11"/>
        <color theme="1"/>
        <rFont val="Calibri"/>
        <family val="2"/>
        <scheme val="minor"/>
      </rPr>
      <t>VII.</t>
    </r>
    <r>
      <rPr>
        <sz val="11"/>
        <color theme="1"/>
        <rFont val="Calibri"/>
        <family val="2"/>
        <scheme val="minor"/>
      </rPr>
      <t xml:space="preserve">  Metodología de trabajo propuesta, señalando sistemas, tecnologías, procedimientos por </t>
    </r>
  </si>
  <si>
    <r>
      <rPr>
        <b/>
        <sz val="11"/>
        <color theme="1"/>
        <rFont val="Calibri"/>
        <family val="2"/>
        <scheme val="minor"/>
      </rPr>
      <t>VIII.</t>
    </r>
    <r>
      <rPr>
        <sz val="11"/>
        <color theme="1"/>
        <rFont val="Calibri"/>
        <family val="2"/>
        <scheme val="minor"/>
      </rPr>
      <t xml:space="preserve">  Manifestación expresa y por escrito de conocer los términos de referencia y las </t>
    </r>
  </si>
  <si>
    <r>
      <rPr>
        <b/>
        <sz val="11"/>
        <color theme="1"/>
        <rFont val="Calibri"/>
        <family val="2"/>
        <scheme val="minor"/>
      </rPr>
      <t>IX.</t>
    </r>
    <r>
      <rPr>
        <sz val="11"/>
        <color theme="1"/>
        <rFont val="Calibri"/>
        <family val="2"/>
        <scheme val="minor"/>
      </rPr>
      <t xml:space="preserve">  Los demás documentos requeridos por la convocante en la convocatoria a la licitación </t>
    </r>
  </si>
  <si>
    <r>
      <rPr>
        <b/>
        <sz val="11"/>
        <color theme="1"/>
        <rFont val="Calibri"/>
        <family val="2"/>
        <scheme val="minor"/>
      </rPr>
      <t>B.</t>
    </r>
    <r>
      <rPr>
        <sz val="11"/>
        <color theme="1"/>
        <rFont val="Calibri"/>
        <family val="2"/>
        <scheme val="minor"/>
      </rPr>
      <t xml:space="preserve">  Tratándose de la propuesta económica: </t>
    </r>
  </si>
  <si>
    <r>
      <rPr>
        <b/>
        <sz val="11"/>
        <color theme="1"/>
        <rFont val="Calibri"/>
        <family val="2"/>
        <scheme val="minor"/>
      </rPr>
      <t>I.</t>
    </r>
    <r>
      <rPr>
        <sz val="11"/>
        <color theme="1"/>
        <rFont val="Calibri"/>
        <family val="2"/>
        <scheme val="minor"/>
      </rPr>
      <t xml:space="preserve">  Cuando se trate de servicios que consideren precios unitarios, el catálogo de conceptos, el </t>
    </r>
  </si>
  <si>
    <r>
      <rPr>
        <b/>
        <sz val="11"/>
        <color theme="1"/>
        <rFont val="Calibri"/>
        <family val="2"/>
        <scheme val="minor"/>
      </rPr>
      <t>II.</t>
    </r>
    <r>
      <rPr>
        <sz val="11"/>
        <color theme="1"/>
        <rFont val="Calibri"/>
        <family val="2"/>
        <scheme val="minor"/>
      </rPr>
      <t xml:space="preserve">  Cuando se trate de servicios bajo la condición de pago sobre la base de precio alzado, red </t>
    </r>
  </si>
  <si>
    <r>
      <rPr>
        <b/>
        <sz val="11"/>
        <color theme="1"/>
        <rFont val="Calibri"/>
        <family val="2"/>
        <scheme val="minor"/>
      </rPr>
      <t>III.</t>
    </r>
    <r>
      <rPr>
        <sz val="11"/>
        <color theme="1"/>
        <rFont val="Calibri"/>
        <family val="2"/>
        <scheme val="minor"/>
      </rPr>
      <t xml:space="preserve">  Presupuesto total de los servicios, según el tipo de contrato que se requiera; </t>
    </r>
  </si>
  <si>
    <r>
      <rPr>
        <b/>
        <sz val="11"/>
        <color theme="1"/>
        <rFont val="Calibri"/>
        <family val="2"/>
        <scheme val="minor"/>
      </rPr>
      <t>IV.</t>
    </r>
    <r>
      <rPr>
        <sz val="11"/>
        <color theme="1"/>
        <rFont val="Calibri"/>
        <family val="2"/>
        <scheme val="minor"/>
      </rPr>
      <t xml:space="preserve">  Datos básicos de costos del personal a utilizar, sólo cuando se trate de precios unitarios; </t>
    </r>
  </si>
  <si>
    <r>
      <rPr>
        <b/>
        <sz val="11"/>
        <color theme="1"/>
        <rFont val="Calibri"/>
        <family val="2"/>
        <scheme val="minor"/>
      </rPr>
      <t>V.</t>
    </r>
    <r>
      <rPr>
        <sz val="11"/>
        <color theme="1"/>
        <rFont val="Calibri"/>
        <family val="2"/>
        <scheme val="minor"/>
      </rPr>
      <t xml:space="preserve">  En su caso, porcentaje o datos básicos de costos de la herramienta y del equipo científico y </t>
    </r>
  </si>
  <si>
    <r>
      <rPr>
        <b/>
        <sz val="11"/>
        <color theme="1"/>
        <rFont val="Calibri"/>
        <family val="2"/>
        <scheme val="minor"/>
      </rPr>
      <t>VI.</t>
    </r>
    <r>
      <rPr>
        <sz val="11"/>
        <color theme="1"/>
        <rFont val="Calibri"/>
        <family val="2"/>
        <scheme val="minor"/>
      </rPr>
      <t xml:space="preserve">  Programas de erogaciones calendarizados y cuantificados en partidas o actividades de </t>
    </r>
  </si>
  <si>
    <r>
      <rPr>
        <b/>
        <sz val="11"/>
        <color theme="1"/>
        <rFont val="Calibri"/>
        <family val="2"/>
        <scheme val="minor"/>
      </rPr>
      <t>a)</t>
    </r>
    <r>
      <rPr>
        <sz val="11"/>
        <color theme="1"/>
        <rFont val="Calibri"/>
        <family val="2"/>
        <scheme val="minor"/>
      </rPr>
      <t xml:space="preserve">  Maquinaria y equipo requerido, incluyendo el científico, de cómputo, de medición y en </t>
    </r>
  </si>
  <si>
    <r>
      <rPr>
        <b/>
        <sz val="11"/>
        <color theme="1"/>
        <rFont val="Calibri"/>
        <family val="2"/>
        <scheme val="minor"/>
      </rPr>
      <t>b)</t>
    </r>
    <r>
      <rPr>
        <sz val="11"/>
        <color theme="1"/>
        <rFont val="Calibri"/>
        <family val="2"/>
        <scheme val="minor"/>
      </rPr>
      <t xml:space="preserve">  Personal que se propone para proporcionar los servicios, indicando la especialidad, y </t>
    </r>
  </si>
  <si>
    <r>
      <rPr>
        <b/>
        <sz val="11"/>
        <color theme="1"/>
        <rFont val="Calibri"/>
        <family val="2"/>
        <scheme val="minor"/>
      </rPr>
      <t>VII.</t>
    </r>
    <r>
      <rPr>
        <sz val="11"/>
        <color theme="1"/>
        <rFont val="Calibri"/>
        <family val="2"/>
        <scheme val="minor"/>
      </rPr>
      <t xml:space="preserve">  Los demás documentos requeridos por la convocante en la convocatoria a la licitación </t>
    </r>
  </si>
  <si>
    <t>T.I</t>
  </si>
  <si>
    <t>T.II</t>
  </si>
  <si>
    <t>T.III</t>
  </si>
  <si>
    <t>T.IV</t>
  </si>
  <si>
    <t>T.V</t>
  </si>
  <si>
    <t>T.VI</t>
  </si>
  <si>
    <t>T.VII</t>
  </si>
  <si>
    <t>T.VIII</t>
  </si>
  <si>
    <t>T.IX</t>
  </si>
  <si>
    <t>E.I</t>
  </si>
  <si>
    <t>E.II</t>
  </si>
  <si>
    <t>E.III</t>
  </si>
  <si>
    <t>E.IV</t>
  </si>
  <si>
    <t>E.V</t>
  </si>
  <si>
    <t>E.VI</t>
  </si>
  <si>
    <t>E.VII</t>
  </si>
  <si>
    <t>E.VIII</t>
  </si>
  <si>
    <t>E.IX</t>
  </si>
  <si>
    <t>E.X</t>
  </si>
  <si>
    <t>E.XI.a</t>
  </si>
  <si>
    <t>E.XI.b</t>
  </si>
  <si>
    <t>E.XI.c</t>
  </si>
  <si>
    <t>E.XI.d</t>
  </si>
  <si>
    <t>FECHA</t>
  </si>
  <si>
    <t>N° FORMATO</t>
  </si>
  <si>
    <t>DESCRIPCIÓN</t>
  </si>
  <si>
    <r>
      <rPr>
        <b/>
        <sz val="11"/>
        <color theme="1"/>
        <rFont val="Calibri"/>
        <family val="2"/>
        <scheme val="minor"/>
      </rPr>
      <t>I.</t>
    </r>
    <r>
      <rPr>
        <sz val="11"/>
        <color theme="1"/>
        <rFont val="Calibri"/>
        <family val="2"/>
        <scheme val="minor"/>
      </rPr>
      <t xml:space="preserve">  Manifestación escrita bajo protesta de decir verdad de conocer el sitio de realización de los trabajos y sus condiciones ambientales; de haber considerado las normas de calidad de los materiales y las especificaciones generales y particulares de construcción que la dependencia o entidad convocante les hubiere proporcionado, así como de haber considerado en la integración de la proposición, los materiales y equipos de instalación permanente que, en su caso, le proporcionará la propia convocante y el programa de suministro correspondiente; </t>
    </r>
  </si>
  <si>
    <r>
      <rPr>
        <b/>
        <sz val="11"/>
        <color theme="1"/>
        <rFont val="Calibri"/>
        <family val="2"/>
        <scheme val="minor"/>
      </rPr>
      <t>II.</t>
    </r>
    <r>
      <rPr>
        <sz val="11"/>
        <color theme="1"/>
        <rFont val="Calibri"/>
        <family val="2"/>
        <scheme val="minor"/>
      </rPr>
      <t xml:space="preserve">  Descripción de la planeación integral del licitante para realizar los trabajos, incluyendo el procedimiento constructivo de ejecución de los trabajos, considerando, en su caso, las restricciones técnicas que procedan conforme a los proyectos ejecutivos que establezcan las dependencias y entidades; </t>
    </r>
  </si>
  <si>
    <r>
      <rPr>
        <b/>
        <sz val="11"/>
        <color theme="1"/>
        <rFont val="Calibri"/>
        <family val="2"/>
        <scheme val="minor"/>
      </rPr>
      <t>III.</t>
    </r>
    <r>
      <rPr>
        <sz val="11"/>
        <color theme="1"/>
        <rFont val="Calibri"/>
        <family val="2"/>
        <scheme val="minor"/>
      </rPr>
      <t xml:space="preserve">  Currículo de cada uno de los profesionales técnicos que serán responsables de la dirección, administración y ejecución de las obras, los que deberán tener experiencia en obras con características técnicas y magnitud similares. </t>
    </r>
  </si>
  <si>
    <r>
      <rPr>
        <b/>
        <sz val="11"/>
        <color theme="1"/>
        <rFont val="Calibri"/>
        <family val="2"/>
        <scheme val="minor"/>
      </rPr>
      <t>IV.</t>
    </r>
    <r>
      <rPr>
        <sz val="11"/>
        <color theme="1"/>
        <rFont val="Calibri"/>
        <family val="2"/>
        <scheme val="minor"/>
      </rPr>
      <t xml:space="preserve">  Los que acrediten la experiencia y capacidad técnica en trabajos similares, con la identificación de los trabajos realizados por el licitante y su personal, en los que sea comprobable su participación, anotando el nombre de la contratante, descripción de las obras, importes totales, importes ejercidos o por ejercer y las fechas previstas de terminaciones, según el caso; </t>
    </r>
  </si>
  <si>
    <r>
      <rPr>
        <b/>
        <sz val="11"/>
        <color theme="1"/>
        <rFont val="Calibri"/>
        <family val="2"/>
        <scheme val="minor"/>
      </rPr>
      <t>V.</t>
    </r>
    <r>
      <rPr>
        <sz val="11"/>
        <color theme="1"/>
        <rFont val="Calibri"/>
        <family val="2"/>
        <scheme val="minor"/>
      </rPr>
      <t xml:space="preserve">  Manifestación escrita bajo protesta de decir verdad en la que señale las partes de los trabajos que subcontratará, en caso de haberse previsto en la convocatoria a la licitación pública. Las dependencias y entidades deberán  solicitar la información necesaria que acredite la experiencia y capacidad técnica y económica de las personas que se subcontratarán; </t>
    </r>
  </si>
  <si>
    <r>
      <rPr>
        <b/>
        <sz val="11"/>
        <color theme="1"/>
        <rFont val="Calibri"/>
        <family val="2"/>
        <scheme val="minor"/>
      </rPr>
      <t>VI.</t>
    </r>
    <r>
      <rPr>
        <sz val="11"/>
        <color theme="1"/>
        <rFont val="Calibri"/>
        <family val="2"/>
        <scheme val="minor"/>
      </rPr>
      <t xml:space="preserve">  Los que acrediten la capacidad financiera, como declaraciones fiscales, estados financieros dictaminados o no de los últimos dos ejercicios fiscales o, en caso de empresas de nueva creación, los más actualizados a la fecha de presentación de proposiciones, con el alcance que requiera la convocante; </t>
    </r>
  </si>
  <si>
    <r>
      <rPr>
        <b/>
        <sz val="11"/>
        <color theme="1"/>
        <rFont val="Calibri"/>
        <family val="2"/>
        <scheme val="minor"/>
      </rPr>
      <t>VII.</t>
    </r>
    <r>
      <rPr>
        <sz val="11"/>
        <color theme="1"/>
        <rFont val="Calibri"/>
        <family val="2"/>
        <scheme val="minor"/>
      </rPr>
      <t xml:space="preserve">  Relación de maquinaria y equipo de construcción, indicando si son de su propiedad arrendados con o sin opción a compra, su ubicación física, modelo y usos actuales fecha en que se dispondrá de estos insumos en el sitio de los trabajos conforme a presentado; tratándose de maquinaria o equipo de construcción arrendado, con o compra, deberá presentarse carta compromiso de arrendamiento y disponibilidad;</t>
    </r>
  </si>
  <si>
    <r>
      <rPr>
        <b/>
        <sz val="11"/>
        <color theme="1"/>
        <rFont val="Calibri"/>
        <family val="2"/>
        <scheme val="minor"/>
      </rPr>
      <t>VIII.</t>
    </r>
    <r>
      <rPr>
        <sz val="11"/>
        <color theme="1"/>
        <rFont val="Calibri"/>
        <family val="2"/>
        <scheme val="minor"/>
      </rPr>
      <t xml:space="preserve">  Cuando se requiera de materiales, maquinaria y equipo de instalación permanente de origen extranjero de los señalados por la Secretaría de Economía, en materia de prácticas desleales de comercio internacional, se deberá entregar, además de los documentos a que se refieren las fracciones anteriores, una manifestación escrita  bajo protesta de decir verdad de que los precios consignados en su proposición no se cotizan en condiciones de prácticas desleales de comercio internacional en su modalidad de discriminación de precios o de subsidios, y </t>
    </r>
  </si>
  <si>
    <r>
      <rPr>
        <b/>
        <sz val="11"/>
        <color theme="1"/>
        <rFont val="Calibri"/>
        <family val="2"/>
        <scheme val="minor"/>
      </rPr>
      <t>IX.</t>
    </r>
    <r>
      <rPr>
        <sz val="11"/>
        <color theme="1"/>
        <rFont val="Calibri"/>
        <family val="2"/>
        <scheme val="minor"/>
      </rPr>
      <t xml:space="preserve">  Los que acrediten el historial de cumplimiento satisfactorio de contratos suscritos con dependencias o entidades, en el caso de haberlos celebrado; en el supuesto de que el licitante no haya formalizado contratos con las dependencias y entidades éste lo manifestará por escrito a la convocante, bajo protesta de decir verdad, por lo que no será materia de evaluación el historial de cumplimiento a que se refiere el último párrafo del artículo 36 de la Ley. En caso de que el licitante no presente los documentos o el escrito señalados, se atenderá lo dispuesto en los párrafos primero y segundo del artículo 66 de este Reglamento. </t>
    </r>
  </si>
  <si>
    <r>
      <rPr>
        <b/>
        <sz val="11"/>
        <color theme="1"/>
        <rFont val="Calibri"/>
        <family val="2"/>
        <scheme val="minor"/>
      </rPr>
      <t>I.</t>
    </r>
    <r>
      <rPr>
        <sz val="11"/>
        <color theme="1"/>
        <rFont val="Calibri"/>
        <family val="2"/>
        <scheme val="minor"/>
      </rPr>
      <t xml:space="preserve">  Análisis del total de los precios unitarios de los conceptos de trabajo, determinados y estructurados con costos directos, indirectos, de financiamiento, cargo por utilidad y cargos adicionales, donde se incluirán los materiales a utilizar con sus correspondientes consumos y costos, y de mano de obra, maquinaria y equipo de construcción con sus correspondientes rendimientos y costos; </t>
    </r>
  </si>
  <si>
    <r>
      <rPr>
        <b/>
        <sz val="11"/>
        <color theme="1"/>
        <rFont val="Calibri"/>
        <family val="2"/>
        <scheme val="minor"/>
      </rPr>
      <t>II.</t>
    </r>
    <r>
      <rPr>
        <sz val="11"/>
        <color theme="1"/>
        <rFont val="Calibri"/>
        <family val="2"/>
        <scheme val="minor"/>
      </rPr>
      <t xml:space="preserve">  Listado de insumos que intervienen en la integración de la proposición, agrupado por los materiales más significativos y equipo de instalación permanente, mano de obra, maquinaria y equipo de construcción, con la descripción y especificaciones técnicas de cada uno de ellos, indicando las cantidades a utilizar, sus respectivas unidades de medición y sus importes; </t>
    </r>
  </si>
  <si>
    <r>
      <rPr>
        <b/>
        <sz val="11"/>
        <color theme="1"/>
        <rFont val="Calibri"/>
        <family val="2"/>
        <scheme val="minor"/>
      </rPr>
      <t>III.</t>
    </r>
    <r>
      <rPr>
        <sz val="11"/>
        <color theme="1"/>
        <rFont val="Calibri"/>
        <family val="2"/>
        <scheme val="minor"/>
      </rPr>
      <t xml:space="preserve">  Análisis, cálculo e integración del factor de salario real conforme a lo previsto en  este Reglamento, anexando el tabulador de salarios base de mano de obra por jornada diurna de ocho horas e integración de los salarios; </t>
    </r>
  </si>
  <si>
    <r>
      <rPr>
        <b/>
        <sz val="11"/>
        <color theme="1"/>
        <rFont val="Calibri"/>
        <family val="2"/>
        <scheme val="minor"/>
      </rPr>
      <t>IV.</t>
    </r>
    <r>
      <rPr>
        <sz val="11"/>
        <color theme="1"/>
        <rFont val="Calibri"/>
        <family val="2"/>
        <scheme val="minor"/>
      </rPr>
      <t xml:space="preserve">  Análisis, cálculo e integración de los costos horarios de la maquinaria y equipo de construcción, debiendo considerar éstos para efectos de evaluación, costos y rendimientos de máquinas y equipos nuevos; </t>
    </r>
  </si>
  <si>
    <r>
      <rPr>
        <b/>
        <sz val="11"/>
        <color theme="1"/>
        <rFont val="Calibri"/>
        <family val="2"/>
        <scheme val="minor"/>
      </rPr>
      <t>V.</t>
    </r>
    <r>
      <rPr>
        <sz val="11"/>
        <color theme="1"/>
        <rFont val="Calibri"/>
        <family val="2"/>
        <scheme val="minor"/>
      </rPr>
      <t xml:space="preserve">  Análisis, cálculo e integración de los costos indirectos, identificando los correspondientes a los de administración de oficinas de campo y los de oficinas centrales; </t>
    </r>
  </si>
  <si>
    <r>
      <rPr>
        <b/>
        <sz val="11"/>
        <color theme="1"/>
        <rFont val="Calibri"/>
        <family val="2"/>
        <scheme val="minor"/>
      </rPr>
      <t>VIII.</t>
    </r>
    <r>
      <rPr>
        <sz val="11"/>
        <color theme="1"/>
        <rFont val="Calibri"/>
        <family val="2"/>
        <scheme val="minor"/>
      </rPr>
      <t xml:space="preserve">  Relación y análisis de los costos unitarios básicos de los materiales que se requieran para la ejecución de los trabajos. Cuando existan insumos de los señalados en la fracción VIII del artículo 44 de este Reglamento se deberá señalar el precio ofertado por el licitante; </t>
    </r>
  </si>
  <si>
    <r>
      <rPr>
        <b/>
        <sz val="11"/>
        <color theme="1"/>
        <rFont val="Calibri"/>
        <family val="2"/>
        <scheme val="minor"/>
      </rPr>
      <t>IX.</t>
    </r>
    <r>
      <rPr>
        <sz val="11"/>
        <color theme="1"/>
        <rFont val="Calibri"/>
        <family val="2"/>
        <scheme val="minor"/>
      </rPr>
      <t xml:space="preserve">  Catálogo de conceptos, conteniendo descripción, unidades de medición, cantidades de trabajo, precios unitarios con número y letra e importes por partida, subpartida, concepto y del total de la proposición. Este documento formará el presupuesto de la obra que servirá para formalizar el contrato correspondiente; </t>
    </r>
  </si>
  <si>
    <r>
      <rPr>
        <b/>
        <sz val="11"/>
        <color theme="1"/>
        <rFont val="Calibri"/>
        <family val="2"/>
        <scheme val="minor"/>
      </rPr>
      <t>X.</t>
    </r>
    <r>
      <rPr>
        <sz val="11"/>
        <color theme="1"/>
        <rFont val="Calibri"/>
        <family val="2"/>
        <scheme val="minor"/>
      </rPr>
      <t xml:space="preserve">  Programa de ejecución convenido conforme al catálogo de conceptos con sus erogaciones, calendarizado y cuantificado de acuerdo a los periodos determinados por la convocante, dividido en partidas y subpartidas, del total de los conceptos de trabajo, utilizando preferentemente diagramas de barras, o bien, redes de actividades con ruta crítica, y </t>
    </r>
  </si>
  <si>
    <r>
      <rPr>
        <b/>
        <sz val="11"/>
        <color theme="1"/>
        <rFont val="Calibri"/>
        <family val="2"/>
        <scheme val="minor"/>
      </rPr>
      <t>XI.</t>
    </r>
    <r>
      <rPr>
        <sz val="11"/>
        <color theme="1"/>
        <rFont val="Calibri"/>
        <family val="2"/>
        <scheme val="minor"/>
      </rPr>
      <t xml:space="preserve">  Programas de erogaciones a costo directo, calendarizados y cuantificados en partidas y subpartidas de utilización, conforme a los periodos determinados por la convocante, para los siguientes rubros: </t>
    </r>
  </si>
  <si>
    <r>
      <rPr>
        <b/>
        <sz val="11"/>
        <color theme="1"/>
        <rFont val="Calibri"/>
        <family val="2"/>
        <scheme val="minor"/>
      </rPr>
      <t>c)</t>
    </r>
    <r>
      <rPr>
        <sz val="11"/>
        <color theme="1"/>
        <rFont val="Calibri"/>
        <family val="2"/>
        <scheme val="minor"/>
      </rPr>
      <t xml:space="preserve">  De los materiales y equipos de instalación permanente expresados en unidades convencionales y volúmenes requeridos, y </t>
    </r>
  </si>
  <si>
    <r>
      <rPr>
        <b/>
        <sz val="11"/>
        <color theme="1"/>
        <rFont val="Calibri"/>
        <family val="2"/>
        <scheme val="minor"/>
      </rPr>
      <t>d)</t>
    </r>
    <r>
      <rPr>
        <sz val="11"/>
        <color theme="1"/>
        <rFont val="Calibri"/>
        <family val="2"/>
        <scheme val="minor"/>
      </rPr>
      <t xml:space="preserve">  De utilización del personal profesional técnico, administrativo y de servicio encargado de la dirección, administración y ejecución de los trabajos. </t>
    </r>
  </si>
  <si>
    <t xml:space="preserve"> </t>
  </si>
  <si>
    <t>xxx</t>
  </si>
  <si>
    <t>RELACIÓN DE EXPERIENCIA SOLICITADA DE LOS PROFESIONALES TÉCNICOS</t>
  </si>
  <si>
    <t>REFERENCIA</t>
  </si>
  <si>
    <t>NOMBRE</t>
  </si>
  <si>
    <t>NÚMERO DE CÉDULA PROFESIONAL EN SU CASO</t>
  </si>
  <si>
    <t>CARGO PROPUESTO</t>
  </si>
  <si>
    <t>PROFESIÓN</t>
  </si>
  <si>
    <t>ESPECIALIDAD</t>
  </si>
  <si>
    <t>NACIONALIDAD</t>
  </si>
  <si>
    <t>FIRMA DEL PROFESIONAL TÉCNICO</t>
  </si>
  <si>
    <t>BAJO PROTESTA DE DECIR VERDAD</t>
  </si>
  <si>
    <t>T.III.a</t>
  </si>
  <si>
    <t>T.III.b</t>
  </si>
  <si>
    <r>
      <rPr>
        <b/>
        <sz val="11"/>
        <color theme="1"/>
        <rFont val="Calibri"/>
        <family val="2"/>
        <scheme val="minor"/>
      </rPr>
      <t>b)</t>
    </r>
    <r>
      <rPr>
        <sz val="11"/>
        <color theme="1"/>
        <rFont val="Calibri"/>
        <family val="2"/>
        <scheme val="minor"/>
      </rPr>
      <t xml:space="preserve">  Currículo de cada uno de los profesionales técnicos que serán responsables de la dirección, administración y ejecución de las obras </t>
    </r>
  </si>
  <si>
    <r>
      <rPr>
        <b/>
        <sz val="11"/>
        <color theme="1"/>
        <rFont val="Calibri"/>
        <family val="2"/>
        <scheme val="minor"/>
      </rPr>
      <t>a)</t>
    </r>
    <r>
      <rPr>
        <sz val="11"/>
        <color theme="1"/>
        <rFont val="Calibri"/>
        <family val="2"/>
        <scheme val="minor"/>
      </rPr>
      <t xml:space="preserve">  Relación de la experiencia solicitado de los profesionales técnicos</t>
    </r>
  </si>
  <si>
    <t>EMPRESA</t>
  </si>
  <si>
    <t>DESCRIPCIÓN DE LOS TRABAJOS</t>
  </si>
  <si>
    <t>DURACIÓN</t>
  </si>
  <si>
    <t>CARGO DESEMPEÑADO</t>
  </si>
  <si>
    <t>F. INICIO</t>
  </si>
  <si>
    <t>F. TERMINACIÓN</t>
  </si>
  <si>
    <t>RAZÓN SOCIAL DEL LICITANTE</t>
  </si>
  <si>
    <t>RELACIÓN DE CONTRATOS CON LOS QUE SE ACREDITE LA EXPERIENCIA O CAPACIDAD TÉCNICA</t>
  </si>
  <si>
    <t>CONTRATADO</t>
  </si>
  <si>
    <t>MODELO Y MARCA</t>
  </si>
  <si>
    <t>PROPIO</t>
  </si>
  <si>
    <t>FECHA  DE PUESTA  EN EL SITIO DE LOS TRABAJOS</t>
  </si>
  <si>
    <t>CONTRATANTE</t>
  </si>
  <si>
    <t>POR EJERCER</t>
  </si>
  <si>
    <t>IMPORTE</t>
  </si>
  <si>
    <t>CONTACTO (NOMBRE, CARGO, DIRECCIÓN, TELÉFONO)</t>
  </si>
  <si>
    <t>NÚMERO DE CONTRATO Y DESCRIPCIÓN DEL TRABAJO</t>
  </si>
  <si>
    <t>PERIODO DE EJECUCIÓN</t>
  </si>
  <si>
    <t>EJERCIDO</t>
  </si>
  <si>
    <t>CON O SIN OPCIÓN A COMPRA</t>
  </si>
  <si>
    <t>ARRENDADO</t>
  </si>
  <si>
    <t>RELACIÓN DE MAQUINARIA Y EQUIPO DE CONSTRUCCIÓN</t>
  </si>
  <si>
    <t>N°</t>
  </si>
  <si>
    <t>UBICACIÓN FÍSICA Y USO ACTUAL</t>
  </si>
  <si>
    <t>CLAVE</t>
  </si>
  <si>
    <t>UNIDAD</t>
  </si>
  <si>
    <t>MATERIALES</t>
  </si>
  <si>
    <t>CANTIDAD</t>
  </si>
  <si>
    <t>COSTO UNITARIO</t>
  </si>
  <si>
    <t xml:space="preserve"> SUBTOTAL</t>
  </si>
  <si>
    <t>MANO DE OBRA</t>
  </si>
  <si>
    <t>CATEGORÍA</t>
  </si>
  <si>
    <t>SALARIO REAL</t>
  </si>
  <si>
    <t>COSTO HORARIO</t>
  </si>
  <si>
    <t>COSTO DIRECTO</t>
  </si>
  <si>
    <t>COSTO INDIRECTO</t>
  </si>
  <si>
    <t>SUBTOTAL</t>
  </si>
  <si>
    <t>COSTO FINANCIERO</t>
  </si>
  <si>
    <t>UTILIDAD</t>
  </si>
  <si>
    <t>CARGOS ADICIONALES</t>
  </si>
  <si>
    <t>PRECIO UNITARIO</t>
  </si>
  <si>
    <t>%</t>
  </si>
  <si>
    <t>MAQUINARIA O EQUIPO</t>
  </si>
  <si>
    <t>ANÁLISIS DE PRECIO UNITARIO DE LOS CONCEPTOS DE TRABAJO</t>
  </si>
  <si>
    <t xml:space="preserve"> LISTADO DE INSUMOS QUE INTERVIENEN EN LA INTEGRACIÓN DE LA PROPOSICIÓN</t>
  </si>
  <si>
    <t>HERRAMIENTA MENOR</t>
  </si>
  <si>
    <t>RESUMEN</t>
  </si>
  <si>
    <t>TOTAL (COSTO DIRECTO)</t>
  </si>
  <si>
    <t>ANÁLISIS, CÁLCULO E INTEGRACIÓN DEL FACTOR DE SALARIO REAL</t>
  </si>
  <si>
    <t>Días calendario</t>
  </si>
  <si>
    <t>Días domingo</t>
  </si>
  <si>
    <t>Días de aguinaldo</t>
  </si>
  <si>
    <t>Días festivos oficiales por Ley</t>
  </si>
  <si>
    <t xml:space="preserve">Días por prima vacacional    </t>
  </si>
  <si>
    <t>Días de vacaciones</t>
  </si>
  <si>
    <t>Salario MÍnimo Distrito Federal</t>
  </si>
  <si>
    <t>Total de Días Pagados al Año</t>
  </si>
  <si>
    <t>Días por enfermedad</t>
  </si>
  <si>
    <t>Días por costumbre</t>
  </si>
  <si>
    <t>Factor de Salario Integrado</t>
  </si>
  <si>
    <t xml:space="preserve">Días Efectivos Laborados al Año </t>
  </si>
  <si>
    <t>Total de Días No Laborados al Año</t>
  </si>
  <si>
    <t xml:space="preserve">Factor por Días Efectivos Laborados al Año </t>
  </si>
  <si>
    <t>Prestaciones Obligatorias del  IMSS</t>
  </si>
  <si>
    <t>Categoría</t>
  </si>
  <si>
    <t>Excedente a 
3 veces SMGDF</t>
  </si>
  <si>
    <t>Cuota Fija</t>
  </si>
  <si>
    <t>Prestaciones en especie pensionados</t>
  </si>
  <si>
    <t>Prestaciones en dinero</t>
  </si>
  <si>
    <t>Cesantía en edad avanzada y vejez</t>
  </si>
  <si>
    <t>Riesgos de trabajo</t>
  </si>
  <si>
    <t>Guarderías</t>
  </si>
  <si>
    <t>SAR</t>
  </si>
  <si>
    <t>INFONAVIT</t>
  </si>
  <si>
    <t>Ps = Suma Prestaciones  IMSS e INFONAVIT</t>
  </si>
  <si>
    <t>Factor de
Salario Real</t>
  </si>
  <si>
    <t>Patrón :</t>
  </si>
  <si>
    <t>Días perdidos por condiciones de clima</t>
  </si>
  <si>
    <t>Salario 
Base</t>
  </si>
  <si>
    <t>Invalidéz 
y vida</t>
  </si>
  <si>
    <t>Salario 
Integrado</t>
  </si>
  <si>
    <t>ANALISIS DE COSTO HORARIO DE MAQUINARIA Y EQUIPO</t>
  </si>
  <si>
    <t xml:space="preserve">CAPACIDAD: </t>
  </si>
  <si>
    <t>PRECIO DE ADQUISICION:</t>
  </si>
  <si>
    <t>VIDA ECONOMICA EN AÑOS:</t>
  </si>
  <si>
    <t>PRECIO JUEGO LLANTAS:</t>
  </si>
  <si>
    <t>HORAS POR AÑO (Hea):</t>
  </si>
  <si>
    <t>HR</t>
  </si>
  <si>
    <t>EQUIPO ADICIONAL:</t>
  </si>
  <si>
    <t>VIDA ECONOMICA (Ve):</t>
  </si>
  <si>
    <t>VIDA ECONOMICA DE LLANTAS:</t>
  </si>
  <si>
    <t>POTENCIA NOMINAL</t>
  </si>
  <si>
    <t>HP</t>
  </si>
  <si>
    <t>PRECIO PZAS ESPECIALES. (Pa):</t>
  </si>
  <si>
    <t>COSTO COMBUSTIBLE:</t>
  </si>
  <si>
    <t>VIDA ECONOMICA PZAS ESPEC.(Va):</t>
  </si>
  <si>
    <t>FACTOR DE COMBUSTIBLE</t>
  </si>
  <si>
    <t>VALOR DE LA MAQUINA (Vm):</t>
  </si>
  <si>
    <t>COSTO LUBRICANTE:</t>
  </si>
  <si>
    <t>FACTOR DE OPERACION (Fo):</t>
  </si>
  <si>
    <t>TASA DE INTERES (i):</t>
  </si>
  <si>
    <t>POTENCIA DE OPERACION (Fo*HP):</t>
  </si>
  <si>
    <t>PRIMA DE SEGUROS (s):</t>
  </si>
  <si>
    <t>FACTOR DE MANTENIMIENTO (Ko):</t>
  </si>
  <si>
    <t>ACTIVA</t>
  </si>
  <si>
    <t>ESPERA</t>
  </si>
  <si>
    <t>RESERVA</t>
  </si>
  <si>
    <t>a).- DEPRECIACION</t>
  </si>
  <si>
    <t>D = (Vm-Vr)/Ve =</t>
  </si>
  <si>
    <t>b).- INVERSION</t>
  </si>
  <si>
    <t xml:space="preserve">Im = [(Vm+Vr)/2Hea]i   = </t>
  </si>
  <si>
    <t>c).- SEGUROS</t>
  </si>
  <si>
    <t xml:space="preserve">Sm = [Vm+Vr/2Hea]s   = </t>
  </si>
  <si>
    <t>d).- MANTENIMIENTO</t>
  </si>
  <si>
    <t xml:space="preserve">M = Ko * D            = </t>
  </si>
  <si>
    <t xml:space="preserve">          SUMA CARGOS FIJOS</t>
  </si>
  <si>
    <t>a).- COMBUSTIBLES</t>
  </si>
  <si>
    <t xml:space="preserve">Co = Gh * Pc  </t>
  </si>
  <si>
    <t>b).- OTRAS FUENTES DE ENERGIA:</t>
  </si>
  <si>
    <t>c).- LUBRICANTES:</t>
  </si>
  <si>
    <t>Lb = (Ah + Ga ) * Pa</t>
  </si>
  <si>
    <t>d).- LLANTAS:</t>
  </si>
  <si>
    <t>N = Pn/Vn    =</t>
  </si>
  <si>
    <t>e).- PIEZAS ESPECIALES:</t>
  </si>
  <si>
    <t>Ae = Pa/Va    =</t>
  </si>
  <si>
    <t xml:space="preserve">          SUMA DE CONSUMOS:</t>
  </si>
  <si>
    <t>COSTO DIRECTO HORA-MAQUINA</t>
  </si>
  <si>
    <t>DESCRIPCIÓN:</t>
  </si>
  <si>
    <t>CLAVE:</t>
  </si>
  <si>
    <t>III.- COSTOS POR SALARIOS DE OPERACIÓN</t>
  </si>
  <si>
    <t>III.1.- OPERACIÓN Po = Sr / Ht =</t>
  </si>
  <si>
    <t>I.- CARGOS FIJOS</t>
  </si>
  <si>
    <t>II.- CONSUMOS</t>
  </si>
  <si>
    <t>f).- OTROS CONSUMOS:</t>
  </si>
  <si>
    <t>SUBTOTAL (Sr)</t>
  </si>
  <si>
    <r>
      <rPr>
        <b/>
        <sz val="11"/>
        <color theme="1"/>
        <rFont val="Calibri"/>
        <family val="2"/>
        <scheme val="minor"/>
      </rPr>
      <t>a)</t>
    </r>
    <r>
      <rPr>
        <sz val="11"/>
        <color theme="1"/>
        <rFont val="Calibri"/>
        <family val="2"/>
        <scheme val="minor"/>
      </rPr>
      <t xml:space="preserve">  Análisis, cálculo e integración de los costos indirectos</t>
    </r>
  </si>
  <si>
    <t>ANÁLISIS, CÁLCULO E INTEGRACIÓN DE LOS COSTOS INDIRECTOS</t>
  </si>
  <si>
    <t>Concepto</t>
  </si>
  <si>
    <t>Administración</t>
  </si>
  <si>
    <t>Central</t>
  </si>
  <si>
    <t>I.</t>
  </si>
  <si>
    <t>Honorarios, sueldos y prestaciones</t>
  </si>
  <si>
    <t>a.</t>
  </si>
  <si>
    <t>Personal Directivo</t>
  </si>
  <si>
    <t>b.</t>
  </si>
  <si>
    <t>Personal Técnico</t>
  </si>
  <si>
    <t>c.</t>
  </si>
  <si>
    <t>Personal Administrativo</t>
  </si>
  <si>
    <t>d.</t>
  </si>
  <si>
    <t>Personal en Tránsito</t>
  </si>
  <si>
    <t>e.</t>
  </si>
  <si>
    <t>Cuota Patronal del Seguro Social e INFONAVIT para los incisos a., b. y c.</t>
  </si>
  <si>
    <t>f.</t>
  </si>
  <si>
    <t>Prestaciones que obliga la Ley Federal de Trabajos para los incisos a., b. y c.</t>
  </si>
  <si>
    <t>g.</t>
  </si>
  <si>
    <t>Pasajes y Viáticos del personal</t>
  </si>
  <si>
    <t>h.</t>
  </si>
  <si>
    <t>Los que deriven de la suscripción de contratos de trabajo</t>
  </si>
  <si>
    <t>Sub-total</t>
  </si>
  <si>
    <t>II.</t>
  </si>
  <si>
    <t>Depreciación, mantenimiento y rentas</t>
  </si>
  <si>
    <t xml:space="preserve">Edificios y locales </t>
  </si>
  <si>
    <t>Locales de mantenimiento y guarda</t>
  </si>
  <si>
    <t>Bodegas</t>
  </si>
  <si>
    <t xml:space="preserve">Instalaciones generales </t>
  </si>
  <si>
    <t xml:space="preserve">Equipos, muebles y enseres </t>
  </si>
  <si>
    <t>Depreciación o renta y operación de vehículos</t>
  </si>
  <si>
    <t>Campamentos</t>
  </si>
  <si>
    <t>III.</t>
  </si>
  <si>
    <t>Servicios</t>
  </si>
  <si>
    <t>Consultores, asesores, servicios y laboratorios</t>
  </si>
  <si>
    <t>Estudios e investigaciones</t>
  </si>
  <si>
    <t>IV.</t>
  </si>
  <si>
    <t>Fletes y acarreos</t>
  </si>
  <si>
    <t>De campamentos</t>
  </si>
  <si>
    <t>De equipo de construcción</t>
  </si>
  <si>
    <t>De plantas y elementos para instalaciones</t>
  </si>
  <si>
    <t>De mobiliario</t>
  </si>
  <si>
    <t>V.</t>
  </si>
  <si>
    <t>Gastos de oficina</t>
  </si>
  <si>
    <t>Papelería y útiles de escritorio</t>
  </si>
  <si>
    <t>Correos, fax, teléfonos, telégrafos, radio</t>
  </si>
  <si>
    <t>Equipos de computación (incluye software)  y científico</t>
  </si>
  <si>
    <t>Situación de fondos</t>
  </si>
  <si>
    <t>Copias y duplicados</t>
  </si>
  <si>
    <t>Luz, gas y otros consumos</t>
  </si>
  <si>
    <t>Gastos de la Licitación</t>
  </si>
  <si>
    <t>VI.</t>
  </si>
  <si>
    <t>Capacitación y adiestramiento</t>
  </si>
  <si>
    <t>VII.</t>
  </si>
  <si>
    <t>Seguridad e higiene</t>
  </si>
  <si>
    <t>VIII.</t>
  </si>
  <si>
    <t>Seguros y fianzas</t>
  </si>
  <si>
    <t>IX</t>
  </si>
  <si>
    <t>Trabajos previos y auxiliares</t>
  </si>
  <si>
    <t>Construcción y conservación de caminos de acceso</t>
  </si>
  <si>
    <t>Montajes y desmantelamiento de equipo</t>
  </si>
  <si>
    <t>Construcción de instalaciones generales:</t>
  </si>
  <si>
    <t>1.  De campamentos</t>
  </si>
  <si>
    <t>2.  De equipo de construcción</t>
  </si>
  <si>
    <t>3.  De plantas y elementos para instalaciones</t>
  </si>
  <si>
    <t>Total Administración Central</t>
  </si>
  <si>
    <t>Total Administración de Obra</t>
  </si>
  <si>
    <t>Costo Directo</t>
  </si>
  <si>
    <t>Importe Costo Indirecto</t>
  </si>
  <si>
    <r>
      <rPr>
        <b/>
        <sz val="11"/>
        <color theme="1"/>
        <rFont val="Calibri"/>
        <family val="2"/>
        <scheme val="minor"/>
      </rPr>
      <t>b)</t>
    </r>
    <r>
      <rPr>
        <sz val="11"/>
        <color theme="1"/>
        <rFont val="Calibri"/>
        <family val="2"/>
        <scheme val="minor"/>
      </rPr>
      <t xml:space="preserve">  Programación mensual de los costos indirectos de oficinas de campo</t>
    </r>
  </si>
  <si>
    <t>PROGRAMACIÓN MENSUAL DE LOS COSTOS INDIRECTOS DE OFICINAS DE CAMPO</t>
  </si>
  <si>
    <t>Primas por Seguros</t>
  </si>
  <si>
    <t>Primas por Fianzas</t>
  </si>
  <si>
    <t>MES 1</t>
  </si>
  <si>
    <t>MES 2</t>
  </si>
  <si>
    <t>MES 3</t>
  </si>
  <si>
    <t>MES 4</t>
  </si>
  <si>
    <t>MES 5</t>
  </si>
  <si>
    <t>MES 6</t>
  </si>
  <si>
    <t>MES 7</t>
  </si>
  <si>
    <t>MES 8</t>
  </si>
  <si>
    <t>MES 9</t>
  </si>
  <si>
    <t>MES 10</t>
  </si>
  <si>
    <t>MES 11</t>
  </si>
  <si>
    <t>MES 12</t>
  </si>
  <si>
    <t>TOTAL</t>
  </si>
  <si>
    <t>SUMA MENSUAL</t>
  </si>
  <si>
    <t>ACUMULADO MENSUAL</t>
  </si>
  <si>
    <t>ANÁLISIS, CÁLCULO E INTEGRACIÓN DEL COSTO POR FINANCIAMIENTO</t>
  </si>
  <si>
    <t>Costo Directo:</t>
  </si>
  <si>
    <t>Costo Indirecto:</t>
  </si>
  <si>
    <t>Sub-Total:</t>
  </si>
  <si>
    <t>Instrumento de Captación:</t>
  </si>
  <si>
    <t>Total Tasa de Interés Anual:</t>
  </si>
  <si>
    <t>Flujo</t>
  </si>
  <si>
    <t>Egresos</t>
  </si>
  <si>
    <t>Ingresos</t>
  </si>
  <si>
    <t>Período</t>
  </si>
  <si>
    <t>%
Mensual</t>
  </si>
  <si>
    <t>Importe
Mensual</t>
  </si>
  <si>
    <t>Total
CD + CI</t>
  </si>
  <si>
    <t>Estimaciones presentadas</t>
  </si>
  <si>
    <t>Anticipos</t>
  </si>
  <si>
    <t>Estimaciones cobradas amortizando anticipo</t>
  </si>
  <si>
    <t>Total</t>
  </si>
  <si>
    <t>Diferencias (Ingreso-Egreso)</t>
  </si>
  <si>
    <t>Diferencias Acumuladas</t>
  </si>
  <si>
    <t>Interés</t>
  </si>
  <si>
    <t xml:space="preserve">Costo por Financiamiento = </t>
  </si>
  <si>
    <t xml:space="preserve">Porcentaje de Financiamiento = </t>
  </si>
  <si>
    <t>Tasa Anual:</t>
  </si>
  <si>
    <t>Puntos del Banco:</t>
  </si>
  <si>
    <t>IMPORTE A EJERCER</t>
  </si>
  <si>
    <t xml:space="preserve"> 1er EJERCICIO:</t>
  </si>
  <si>
    <t>%ANTICIPO</t>
  </si>
  <si>
    <t>2do EJERCICIO:</t>
  </si>
  <si>
    <t>E.VII.a</t>
  </si>
  <si>
    <t>E.VII.b</t>
  </si>
  <si>
    <r>
      <rPr>
        <b/>
        <sz val="11"/>
        <color theme="1"/>
        <rFont val="Calibri"/>
        <family val="2"/>
        <scheme val="minor"/>
      </rPr>
      <t>a)</t>
    </r>
    <r>
      <rPr>
        <sz val="11"/>
        <color theme="1"/>
        <rFont val="Calibri"/>
        <family val="2"/>
        <scheme val="minor"/>
      </rPr>
      <t xml:space="preserve">  Utilidad propuesta</t>
    </r>
  </si>
  <si>
    <r>
      <rPr>
        <b/>
        <sz val="11"/>
        <color theme="1"/>
        <rFont val="Calibri"/>
        <family val="2"/>
        <scheme val="minor"/>
      </rPr>
      <t>b)</t>
    </r>
    <r>
      <rPr>
        <sz val="11"/>
        <color theme="1"/>
        <rFont val="Calibri"/>
        <family val="2"/>
        <scheme val="minor"/>
      </rPr>
      <t xml:space="preserve">  Cargos adicionales</t>
    </r>
  </si>
  <si>
    <t>E.I.a</t>
  </si>
  <si>
    <t>E.I.b</t>
  </si>
  <si>
    <r>
      <rPr>
        <b/>
        <sz val="11"/>
        <color theme="1"/>
        <rFont val="Calibri"/>
        <family val="2"/>
        <scheme val="minor"/>
      </rPr>
      <t>a)</t>
    </r>
    <r>
      <rPr>
        <sz val="11"/>
        <color theme="1"/>
        <rFont val="Calibri"/>
        <family val="2"/>
        <scheme val="minor"/>
      </rPr>
      <t xml:space="preserve">  Análisis de los precios unitarios de los conceptos de trabajo</t>
    </r>
  </si>
  <si>
    <t>ANÁLISIS DE COSTOS UNITARIOS BÁSICOS</t>
  </si>
  <si>
    <r>
      <rPr>
        <b/>
        <sz val="11"/>
        <color theme="1"/>
        <rFont val="Calibri"/>
        <family val="2"/>
        <scheme val="minor"/>
      </rPr>
      <t>b)</t>
    </r>
    <r>
      <rPr>
        <sz val="11"/>
        <color theme="1"/>
        <rFont val="Calibri"/>
        <family val="2"/>
        <scheme val="minor"/>
      </rPr>
      <t xml:space="preserve">  Análisis de los costos unitarios básicos: materiales, mano de obra (integración de cuadrillas o grupos de trabajos), equipos y conceptos auxiliares</t>
    </r>
  </si>
  <si>
    <t>E.VIII.a</t>
  </si>
  <si>
    <t>E.VIII.b</t>
  </si>
  <si>
    <r>
      <rPr>
        <b/>
        <sz val="11"/>
        <color theme="1"/>
        <rFont val="Calibri"/>
        <family val="2"/>
        <scheme val="minor"/>
      </rPr>
      <t>a)</t>
    </r>
    <r>
      <rPr>
        <sz val="11"/>
        <color theme="1"/>
        <rFont val="Calibri"/>
        <family val="2"/>
        <scheme val="minor"/>
      </rPr>
      <t xml:space="preserve">  Relación de los costos unitarios básicos de insumos de origen extranjero;</t>
    </r>
  </si>
  <si>
    <r>
      <rPr>
        <b/>
        <sz val="11"/>
        <color theme="1"/>
        <rFont val="Calibri"/>
        <family val="2"/>
        <scheme val="minor"/>
      </rPr>
      <t>b)</t>
    </r>
    <r>
      <rPr>
        <sz val="11"/>
        <color theme="1"/>
        <rFont val="Calibri"/>
        <family val="2"/>
        <scheme val="minor"/>
      </rPr>
      <t xml:space="preserve">  Análisis de los costos unitarios básicos de insumos de origen extranjero; </t>
    </r>
  </si>
  <si>
    <t>x</t>
  </si>
  <si>
    <t>Código</t>
  </si>
  <si>
    <t>Unidad</t>
  </si>
  <si>
    <t>Cantidad</t>
  </si>
  <si>
    <t>Precio Unitario</t>
  </si>
  <si>
    <t>Precio Unitario con letra</t>
  </si>
  <si>
    <t>Importe</t>
  </si>
  <si>
    <t>IMPORTE DE LA PROPOSICIÓN</t>
  </si>
  <si>
    <t>CÓDIGO</t>
  </si>
  <si>
    <t>CATÁLOGO DE CONCEPTOS DE TRABAJO</t>
  </si>
  <si>
    <t>I.V.A.</t>
  </si>
  <si>
    <t>IMPORTE DE LA PROPOSICIÓN CON I.V.A.</t>
  </si>
  <si>
    <t>SUMA</t>
  </si>
  <si>
    <t>ACUMULADO</t>
  </si>
  <si>
    <t>% ACUMULADO</t>
  </si>
  <si>
    <t>PROGRAMA DE EROGACIONES CALENDARIZADO Y CUANTIFICADO DE LA EJECUCIÓN GENERAL DE LOS TRABAJOS</t>
  </si>
  <si>
    <t>AÑO</t>
  </si>
  <si>
    <t>(2)</t>
  </si>
  <si>
    <t>(3)</t>
  </si>
  <si>
    <t>BARRA</t>
  </si>
  <si>
    <t>PROGRAMA DE EROGACIONES A COSTO DIRECTO, CALENDARIZADOS Y CUANTIFICADOS DE UTILIZACIÓN DE LA MANO DE OBRA</t>
  </si>
  <si>
    <t>PROGRAMA DE EROGACIONES A COSTO DIRECTO, CALENDARIZADOS Y CUANTIFICADOS DE UTILIZACIÓN DE MAQUINARIA Y EQUIPO DE CONSTRUCCIÓN</t>
  </si>
  <si>
    <t>PROGRAMA DE EROGACIONES A COSTO DIRECTO, CALENDARIZADOS Y CUANTIFICADOS DE UTILIZACIÓN DE MATERIALES Y EQUIPOS DE INSTALACIÓN PERMANENTE</t>
  </si>
  <si>
    <t>DOCUMENTO E.XI.d</t>
  </si>
  <si>
    <t>DOCUMENTO E.XI.c</t>
  </si>
  <si>
    <t>DOCUMENTO E.XI.b</t>
  </si>
  <si>
    <t>DOCUMENTO E.XI.a</t>
  </si>
  <si>
    <t>DOCUMENTO E.X</t>
  </si>
  <si>
    <t>DOCUMENTO E.IX</t>
  </si>
  <si>
    <t>DOCUMENTO E.VI</t>
  </si>
  <si>
    <t>DOCUMENTO E.V.b</t>
  </si>
  <si>
    <t>DOCUMENTO E.V.a</t>
  </si>
  <si>
    <t>DOCUMENTO E.IV</t>
  </si>
  <si>
    <t>DOCUMENTO E.II</t>
  </si>
  <si>
    <t>DOCUMENTO E.I.b</t>
  </si>
  <si>
    <t>DOCUMENTO E.I.a</t>
  </si>
  <si>
    <t>DOCUMENTO T.VII</t>
  </si>
  <si>
    <t>DOCUMENTO T.IV</t>
  </si>
  <si>
    <t>DOCUMENTO T.III.a</t>
  </si>
  <si>
    <t>SECRETARÍA DE COMUNICACIONES Y TRANSPORTES</t>
  </si>
  <si>
    <t>PRESENTE</t>
  </si>
  <si>
    <t>ATENTAMENTE</t>
  </si>
  <si>
    <t>______________________________________________________</t>
  </si>
  <si>
    <t>LUGAR</t>
  </si>
  <si>
    <t>PLANEACIÓN INTEGRAL</t>
  </si>
  <si>
    <t>PROCEDIMIENTO CONSTRUCTIVO</t>
  </si>
  <si>
    <t>NOMBRE, CARGO Y FIRMA DEL REPRESENTANTE LEGAL</t>
  </si>
  <si>
    <t>CONCEPTO</t>
  </si>
  <si>
    <t>Capital Neto de Trabajo</t>
  </si>
  <si>
    <t>Liquidez</t>
  </si>
  <si>
    <t>Grado de endeudamiento</t>
  </si>
  <si>
    <t>Rentabilidad</t>
  </si>
  <si>
    <t>EJERCICIO FISCAL  __________</t>
  </si>
  <si>
    <t>TABULADOR DE SALARIOS DE MANO DE OBRA</t>
  </si>
  <si>
    <t>SALARIO BASE</t>
  </si>
  <si>
    <t>FACTOR DE SALARIO REAL</t>
  </si>
  <si>
    <t>DOCUMENTO E.III.a</t>
  </si>
  <si>
    <t>PAPEL MEMBRETADO DE LA EMPRESA</t>
  </si>
  <si>
    <t>Tasa de Interés Mensual:</t>
  </si>
  <si>
    <t>FECHA DE INICIO:</t>
  </si>
  <si>
    <t>FECHA DE TÉRMINO:</t>
  </si>
  <si>
    <t>DURACIÓN:</t>
  </si>
  <si>
    <t>DN</t>
  </si>
  <si>
    <t>ANÁLISIS Y CÁLCULO DE LOS CARGOS ADICIONALES</t>
  </si>
  <si>
    <t>DOCUMENTO E.VII.b</t>
  </si>
  <si>
    <t>Costo Indirecto</t>
  </si>
  <si>
    <t>Costo por Financiamiento</t>
  </si>
  <si>
    <t>Cargo por Utilidad</t>
  </si>
  <si>
    <t>Subtotal</t>
  </si>
  <si>
    <t>a)</t>
  </si>
  <si>
    <t>FEDERAL DE DERECHOS</t>
  </si>
  <si>
    <t>b)</t>
  </si>
  <si>
    <t>DERECHOS E IMPUESTOS LOCALES Y FEDERALES</t>
  </si>
  <si>
    <t>Suma (2)</t>
  </si>
  <si>
    <t>CA  = (1 / (1-Suma (2))-1)%</t>
  </si>
  <si>
    <t>APORTACIONES POR CONCEPTO DE INSPECCION Y SUPERVISION QUE LAS LEYES DE LA</t>
  </si>
  <si>
    <t>MATERIA ENCOMIENDAN A LA SECRETARIA DE LA FUNCION PUBLICA. ARTICULO No. 191 LEY</t>
  </si>
  <si>
    <t>SUBSEC</t>
  </si>
  <si>
    <t>SCT</t>
  </si>
  <si>
    <t>ORGANIGRAMA</t>
  </si>
  <si>
    <t>DATOS PARA EL CRITERIO DE EVALUACION DE LAS PROPOSICIONES</t>
  </si>
  <si>
    <t>Grado Académico</t>
  </si>
  <si>
    <t>Cargo Propuesto</t>
  </si>
  <si>
    <t>a) Capacidad de los Recursos Humanos (Personal Técnico)</t>
  </si>
  <si>
    <t>Nombre</t>
  </si>
  <si>
    <t>SISTEMA DE ASEGURAMIENTO DE CALIDAD</t>
  </si>
  <si>
    <t>Años de experiencia en obras similares</t>
  </si>
  <si>
    <t>c) Participación de los Discapacitados</t>
  </si>
  <si>
    <t>Descripción de los trabajos</t>
  </si>
  <si>
    <t>Contratante y 
Número de Contrato</t>
  </si>
  <si>
    <t>Importe Contratado</t>
  </si>
  <si>
    <t>Duración (meses)</t>
  </si>
  <si>
    <t>Especialidad</t>
  </si>
  <si>
    <t>Fecha de Término Contractual</t>
  </si>
  <si>
    <t>Fecha de Término Real</t>
  </si>
  <si>
    <t>Afectación de Garantías</t>
  </si>
  <si>
    <t>Nombre de persona con discapacidad</t>
  </si>
  <si>
    <t>Área de trabajo</t>
  </si>
  <si>
    <t>Tiempo de laborar en la empresa (meses)</t>
  </si>
  <si>
    <t>CRITERIOS PARA LA EVALUACIÓN DE LAS PROPOSICIONES</t>
  </si>
  <si>
    <t>LOS DATOS PROPORCIONADOS POR EL LICITANTE EN ESTE DOCUMENTO FORMAN PARTE DE LOS</t>
  </si>
  <si>
    <r>
      <t xml:space="preserve">Sobre el particular, el que suscribe, a nombre y representación de     (nombre o razón social)   como (cargo del representante legal) y de conformidad con lo establecido en el numeral 15 de la Convocatoria a la Licitación, manifiesto que </t>
    </r>
    <r>
      <rPr>
        <b/>
        <sz val="11"/>
        <color theme="1"/>
        <rFont val="Arial"/>
        <family val="2"/>
      </rPr>
      <t>NO</t>
    </r>
    <r>
      <rPr>
        <sz val="11"/>
        <color theme="1"/>
        <rFont val="Arial"/>
        <family val="2"/>
      </rPr>
      <t xml:space="preserve"> subcontrataré trabajos algunos relativos a la presente Licitación</t>
    </r>
  </si>
  <si>
    <t>SEGURIDAD E HIGIENE</t>
  </si>
  <si>
    <t>A continuación indico las cifras y datos determinados del comparativo de las razones financieras básicas, mismo cuyo desglose y análisis se anexa:</t>
  </si>
  <si>
    <t>algún contrato en vigor, anexar carátula de contrato)</t>
  </si>
  <si>
    <t xml:space="preserve">b) Razones Financieras </t>
  </si>
  <si>
    <t>(Anexar alta en el Seguro Social, donde se acredite que tienen más de 6 meses a partir de la fecha de publicación de la convocatoria)</t>
  </si>
  <si>
    <t>(5)</t>
  </si>
  <si>
    <t>(6)</t>
  </si>
  <si>
    <t>(7)</t>
  </si>
  <si>
    <t>(8)</t>
  </si>
  <si>
    <t>(9)</t>
  </si>
  <si>
    <t>(10)</t>
  </si>
  <si>
    <t>(11)</t>
  </si>
  <si>
    <t>(12)</t>
  </si>
  <si>
    <t>(13)</t>
  </si>
  <si>
    <t>(14)</t>
  </si>
  <si>
    <t>(4)</t>
  </si>
  <si>
    <t>(15)</t>
  </si>
  <si>
    <t>(16)</t>
  </si>
  <si>
    <t>(17)</t>
  </si>
  <si>
    <t>(18)</t>
  </si>
  <si>
    <t>(Anexar acta de terminación y finiquito de contratos firmadas por las partes, y/o en su caso afectación de garantías; si existe</t>
  </si>
  <si>
    <t>COSTO UNITARIO 
M.E.</t>
  </si>
  <si>
    <t>COSTO UNITARIO 
M.N.</t>
  </si>
  <si>
    <t>VALOR DE RESCATE (Vr):   ___%</t>
  </si>
  <si>
    <t>Sobre el particular, el que suscribe, a nombre y representación de  __________(1)___________  como __________(2)___________, manifiesto a usted que el cargo por utilidad propuesto por nosotros es de ____(3)____%, sobre la suma de los costos directos, indirectos, mas el cargo por financiamiento, lo que representa un importe de $_______(4)__________, en el cual se consideran las deducciones correspondientes al impuesto sobre la renta y la participación de los trabajadores en las utilidades de las empresas y cualquier otro cargo, de conformidad con los ordenamientos aplicables.</t>
  </si>
  <si>
    <t>Sobre el particular, el que suscribe, a nombre y representación de  __________(1)___________  como __________(2)___________, manifiesto bajo protesta de decir verdad que conozco el sitio de realización de los trabajos y sus condiciones ambientales; de haber considerado las normas de calidad de los materiales y las especificaciones generales y particulares de construcción proporcionados por la Secretaría de Comunicaciones y Transportes, así como de haber considerado en la integración de la proposición, los materiales y equipos de instalación permanente que, en su caso, se nos proporcione así como el programa de suministro correspondiente.</t>
  </si>
  <si>
    <t>Sobre el particular, el que suscribe, a nombre y representación de  __________(1)___________  como __________(2)___________ y con el fin de acreditar la capacidad financiera de mi representada, anexo las declaraciones fiscales y/o los estados financieros, correspondiente a los dos ejercicios fiscales anteriores y el comparativo de razones financieras básicas.</t>
  </si>
  <si>
    <t>Sobre el particular, el que suscribe, a nombre y representación de  __________(1)___________  como __________(2)___________, por medio del presente manifiesto que los precios de los materiales, maquinaria y equipo de instalación permanente de origen extranjero de los señalados por la Secretaría de Economía, consignados en mi proposición, no se cotizaron en condiciones de prácticas desleales de comercio internacional en su modalidad de discriminación de precios o de subsidios.</t>
  </si>
  <si>
    <r>
      <t xml:space="preserve">NÚMERO DE CÉDULA PROFESIONAL EN SU CASO </t>
    </r>
    <r>
      <rPr>
        <sz val="8"/>
        <color theme="1"/>
        <rFont val="Arial"/>
        <family val="2"/>
      </rPr>
      <t xml:space="preserve"> </t>
    </r>
  </si>
  <si>
    <t>EJERCICIO FISCAL  ____(3)____</t>
  </si>
  <si>
    <t>DOCUMENTO E.III.b</t>
  </si>
  <si>
    <t>De Campo</t>
  </si>
  <si>
    <t>HOJA DE DATOS DE LA DEPENDENCIA</t>
  </si>
  <si>
    <t>DIRECCIÓN</t>
  </si>
  <si>
    <t>CARÁCTER DE LA LICITACIÓN</t>
  </si>
  <si>
    <t>OBJETO DE LOS TRABAJOS</t>
  </si>
  <si>
    <t>HOJA: ___ DE ___(1)</t>
  </si>
  <si>
    <r>
      <t>EJERCICIO FISCAL  ____</t>
    </r>
    <r>
      <rPr>
        <sz val="8"/>
        <color theme="1"/>
        <rFont val="Arial"/>
        <family val="2"/>
      </rPr>
      <t>(3)</t>
    </r>
    <r>
      <rPr>
        <b/>
        <sz val="8"/>
        <color theme="1"/>
        <rFont val="Arial"/>
        <family val="2"/>
      </rPr>
      <t>___</t>
    </r>
  </si>
  <si>
    <t>(PRECIO UNITARIO CON LETRA)   (6)</t>
  </si>
  <si>
    <t>(19)</t>
  </si>
  <si>
    <t>(20)</t>
  </si>
  <si>
    <t>(21)</t>
  </si>
  <si>
    <t>(____(4)____)</t>
  </si>
  <si>
    <t>(IMPORTE DE LA PROPOSICIÓN CON LETRA)   (13)</t>
  </si>
  <si>
    <t>DOCUMENTO T.I</t>
  </si>
  <si>
    <t>DOCUMENTO T.V</t>
  </si>
  <si>
    <t>DOCUMENTO T.VI</t>
  </si>
  <si>
    <t>DOCUMENTO T.VIII</t>
  </si>
  <si>
    <t>DOCUMENTO E.VIIa</t>
  </si>
  <si>
    <t>______________________(3)______________________________</t>
  </si>
  <si>
    <t>______________________(5)____________________________</t>
  </si>
  <si>
    <t>_____________________(3)_____________________________</t>
  </si>
  <si>
    <t>II. CAPACIDAD</t>
  </si>
  <si>
    <r>
      <t>III. EXPERIENCIA Y ESPECIALIDAD</t>
    </r>
    <r>
      <rPr>
        <sz val="8"/>
        <color theme="1"/>
        <rFont val="Arial"/>
        <family val="2"/>
      </rPr>
      <t xml:space="preserve"> (De los últimos cinco años)</t>
    </r>
  </si>
  <si>
    <r>
      <t xml:space="preserve">IV. CUMPLIMIENTO DE CONTRATOS </t>
    </r>
    <r>
      <rPr>
        <sz val="8"/>
        <color theme="1"/>
        <rFont val="Arial"/>
        <family val="2"/>
      </rPr>
      <t>(De los últimos cinco años)</t>
    </r>
  </si>
  <si>
    <t>(5)      (COSTO UNITARIO CON LETRA)</t>
  </si>
  <si>
    <t>(10)   SUBTOTAL</t>
  </si>
  <si>
    <t>(10) %</t>
  </si>
  <si>
    <t>_____________________(5)______________________________</t>
  </si>
  <si>
    <t>DOCUMENTO T.IXa</t>
  </si>
  <si>
    <t>DOCUMENTO T.X</t>
  </si>
  <si>
    <t>HISTORIAL DE CUMPLIMIENTO SATISFACTORIO DE CONTRATOS SUSCRITOS CON DEPENDENCIAS O ENTIDADES</t>
  </si>
  <si>
    <t>Sobre el particular, el que suscribe, a nombre y representación de  __________(1)___________  como __________(2)___________, manifiesto bajo protesta de decir verdad que esta empresa no ha formalizado contratos con alguna dependencia o entidad</t>
  </si>
  <si>
    <t>DOCUMENTO T.IXb</t>
  </si>
  <si>
    <t>RLOPS ART. 44 FRACCIÓN I</t>
  </si>
  <si>
    <t>RLOPS ART. 44 FRACCIÓN II</t>
  </si>
  <si>
    <t>RLOPS ART. 44 FRACCIÓN III</t>
  </si>
  <si>
    <t>RLOPS ART. 44 FRACCIÓN IV</t>
  </si>
  <si>
    <t>RLOPS ART. 44 FRACCIÓN V</t>
  </si>
  <si>
    <t>RLOPS ART. 44 FRACCIÓN VI</t>
  </si>
  <si>
    <t>RLOPS ART. 44 FRACCIÓN VIII</t>
  </si>
  <si>
    <t>RLOPS ART. 44 FRACCIÓN IX</t>
  </si>
  <si>
    <t>RLOPS ART. 44 FRACCIÓN VII</t>
  </si>
  <si>
    <t>DOCUMENTO T.IIa</t>
  </si>
  <si>
    <t>________________________(4)_____________________________</t>
  </si>
  <si>
    <t>Sobre el particular, el que suscribe, a nombre y representación de  __________(1)___________  como __________(2)___________, me permito indicarles la descripción de la planeación integral para realizar los trabajos.</t>
  </si>
  <si>
    <t>DOCUMENTO T.IIb</t>
  </si>
  <si>
    <t>DOCUMENTO T.IIc</t>
  </si>
  <si>
    <t>Sobre el particular, el que suscribe, a nombre y representación de  __________(1)___________  como __________(2)___________, me permito indicarles el sistema de aseguramiento de calidad.</t>
  </si>
  <si>
    <t>Sobre el particular, el que suscribe, a nombre y representación de  __________(1)___________  como __________(2)___________, me permito indicarles el procedimiento constructivo de ejecución de los trabajos.</t>
  </si>
  <si>
    <t>DOCUMENTO T.IId</t>
  </si>
  <si>
    <t>Sobre el particular, el que suscribe, a nombre y representación de  __________(1)___________  como __________(2)___________, me permito indicarles la descripción de seguridad e higiene.</t>
  </si>
  <si>
    <t>DOCUMENTO T.IIe</t>
  </si>
  <si>
    <t>Sobre el particular, el que suscribe, a nombre y representación de  __________(1)___________  como __________(2)___________, me permito indicarles el organigrama propuesto del personal técnico administrativo encargado de la dirección, administración y ejecución de los trabajos, en donde se han considerando, las restricciones técnicas que proceden conforme al proyecto ejecutivo.</t>
  </si>
  <si>
    <t>RLOPS ART. 45 FRACCIÓN I</t>
  </si>
  <si>
    <t>RLOPS ART. 45 FRACCIÓN II</t>
  </si>
  <si>
    <t>RLOPS ART. 45 FRACCIÓN III</t>
  </si>
  <si>
    <t>RLOPS ART. 45 FRACCIÓN IV</t>
  </si>
  <si>
    <t>RLOPS ART. 45 FRACCIÓN V</t>
  </si>
  <si>
    <t>RLOPS ART. 45 FRACCIÓN VI</t>
  </si>
  <si>
    <t>RLOPS ART. 45 FRACCIÓN VII</t>
  </si>
  <si>
    <t>RLOPS ART. 45 FRACCIÓN X</t>
  </si>
  <si>
    <t>RLOPS ART. 45 FRACCIÓN XI</t>
  </si>
  <si>
    <t>PROGRAMA DE EROGACIONES A COSTO DIRECTO, CALENDARIZADOS Y CUANTIFICADOS DE UTILIZACIÓN DEL PERSONAL PROFESIONAL TÉCNICO, ADMINISTRATIVO Y DE SERVICIO ENCARGADO DE LA DIRECCIÓN, ADMINISTRACIÓN Y EJECUCIÓN DE LOS TRABAJOS</t>
  </si>
  <si>
    <t>MATERIAL DE ORIGEN EXTRANJERO</t>
  </si>
  <si>
    <t>UTILIDAD PROPUESTA POR EL LICITANTE</t>
  </si>
  <si>
    <t>ESCRITO EN EL QUE MANIFIESTE QUE NO EFECTUARÁ SUBCONTRATACIÓN ALGUNA</t>
  </si>
  <si>
    <t>Sobre el particular, el que suscribe, a nombre y representación de  __________(1)___________  como __________(2)___________ y de conformidad con lo establecido en el numeral 3.4. de la Convocatoria a la Licitación, manifiesto que no efectuaré subcontratación alguna.</t>
  </si>
  <si>
    <t>_______________________(3)____________________________</t>
  </si>
  <si>
    <t xml:space="preserve"> MANIFESTACIÓN ESCRITA BAJO PROTESTA DE DECIR VERDAD DE CONOCER EL SITIO DE REALIZACIÓN DE LOS TRABAJOS Y SUS CONDICIONES AMBIENTALES; DE HABER CONSIDERADO LAS NORMAS DE CALIDAD DE LOS MATERIALES Y LAS ESPECIFICACIONES GENERALES Y PARTICULARES DE CONSTRUCCIÓN QUE LA CONVOCANTE LES HUBIERE PROPORCIONADO, ASÍ COMO DE HABER CONSIDERADO EN LA INTEGRACIÓN DE LA PROPOSICIÓN, LOS MATERIALES Y EQUIPOS DE INSTALACIÓN PERMANENTE QUE, EN SU CASO, LE PROPORCIONARÁ LA PROPIA CONVOCANTE Y EL PROGRAMA DE SUMINISTRO CORRESPONDIENTE</t>
  </si>
  <si>
    <t>DESCRIPCIÓN DE LA PLANEACIÓN INTEGRAL DEL LICITANTE PARA REALIZAR LOS TRABAJOS. CONSIDERANDO, EN SU CASO, LAS RESTRICCIONES TÉCNICAS QUE PROCEDAN CONFORME A LOS PROYECTOS EJECUTIVOS QUE ESTABLEZCA LA DEPENDENCIA</t>
  </si>
  <si>
    <t>DESCRIPCIÓN DEL PROCEDIMIENTO CONSTRUCTIVO DE EJECUCIÓN DE LOS TRABAJOS.  CONSIDERANDO, EN SU CASO, LAS RESTRICCIONES TÉCNICAS QUE PROCEDAN CONFORME A LOS PROYECTOS EJECUTIVOS QUE ESTABLEZCAN LA DEPENDENCIA</t>
  </si>
  <si>
    <t>DESCRIPCIÓN DEL SISTEMA DE ASEGURAMIENTO DE CALIDAD EN LA EJECUCIÓN DE LOS TRABAJOS. CONSIDERANDO, EN SU CASO, LAS RESTRICCIONES TÉCNICAS QUE PROCEDAN CONFORME A LOS PROYECTOS EJECUTIVOS QUE ESTABLEZCAN LA DEPENDENCIA</t>
  </si>
  <si>
    <t>DESCRIPCIÓN DEL PROGRAMA DE SEGURIDAD E HIGIENE  EN LA EJECUCIÓN DE LOS TRABAJOS.  CONSIDERANDO, EN SU CASO, LAS RESTRICCIONES TÉCNICAS QUE PROCEDAN CONFORME A LOS PROYECTOS EJECUTIVOS QUE ESTABLEZCAN LA DEPENDENCIA</t>
  </si>
  <si>
    <t>DESCRIPCIÓN DE LA ESTRUCTURA ORGÁNICA DE LA EJECUCIÓN DE LOS TRABAJOS. CONSIDERANDO, EN SU CASO, LAS RESTRICCIONES TÉCNICAS QUE PROCEDAN CONFORME A LOS PROYECTOS EJECUTIVOS QUE ESTABLEZCAN LA DEPENDENCIA</t>
  </si>
  <si>
    <t>LOS QUE ACREDITEN LA CAPACIDAD FINANCIERA, COMO DECLARACIONES FISCALES, ESTADOS FINANCIEROS DICTAMINADOS O NO DE LOS ÚLTIMOS DOS EJERCICIOS FISCALES O, EN CASO DE EMPRESAS DE NUEVA CREACIÓN, LOS MÁS ACTUALIZADOS A LA FECHA DE PRESENTACIÓN DE PROPOSICIONES, CON EL CONTENIDO Y ALCANCE QUE REQUIERA LA CONVOCANTE</t>
  </si>
  <si>
    <t>MANIFESTACIÓN ESCRITA BAJO PROTESTA DE DECIR VERDAD DE QUE LOS PRECIOS CONSIGNADOS EN SU PROPOSICIÓN NO SE COTIZAN EN CONDICIONES DE PRÁCTICAS DESLEALES DE COMERCIO INTERNACIONAL EN SU MODALIDAD DE DISCRIMINACIÓN DE PRECIOS O DE SUBSIDIOS</t>
  </si>
  <si>
    <r>
      <t xml:space="preserve">CUMPLIMIENTO DE CONTRATOS </t>
    </r>
    <r>
      <rPr>
        <sz val="8"/>
        <color theme="1"/>
        <rFont val="Arial"/>
        <family val="2"/>
      </rPr>
      <t>(De los últimos cinco años)</t>
    </r>
  </si>
  <si>
    <t>MANIFESTACIÓN ESCRITA, BAJO PROTESTA DE DECIR VERDAD DE QUE EL LICITANTE NO HA FORMALIZADO CONTRATOS CON DEPENDENCIAS Y ENTIDADES</t>
  </si>
  <si>
    <t>SUBSECRETARÍA DE TRANSPORTE</t>
  </si>
  <si>
    <t xml:space="preserve">DIRECCIÓN GENERAL DE TRANSPORTE FERROVIARIO Y MULTIMODAL </t>
  </si>
  <si>
    <t xml:space="preserve">MÉXICO, D. F. </t>
  </si>
  <si>
    <t>“LA SUPERVISIÓN DE LA INSTALACIÓN DE DISPOSITIVOS DE SEGURIDAD EN LOS CRUCES A NIVEL DE DIVERSAS LÍNEAS FERROVIARIAS CON OTRAS VIALIDADES QUE SE UBICARÁN EN TODA LA REPÚBLICA MEXICANA”</t>
  </si>
  <si>
    <t>RLOPS ART. 45 FRAC IX</t>
  </si>
  <si>
    <t>No. DE INVITACIÓN</t>
  </si>
  <si>
    <t>TR-01</t>
  </si>
  <si>
    <t>Utilización de señalamiento de protección de obra.</t>
  </si>
  <si>
    <t>CRUCE</t>
  </si>
  <si>
    <t>TR-02</t>
  </si>
  <si>
    <t>Retiro de superficie de rodamiento existente.</t>
  </si>
  <si>
    <t>TR-03</t>
  </si>
  <si>
    <t>Desmantelamiento de vía.</t>
  </si>
  <si>
    <t>TR-04</t>
  </si>
  <si>
    <t>Canalización para cruce de vía.</t>
  </si>
  <si>
    <t>TR-05</t>
  </si>
  <si>
    <t>Armado de vía.</t>
  </si>
  <si>
    <t>TR-06</t>
  </si>
  <si>
    <t>Balastado de vía.</t>
  </si>
  <si>
    <t>TR-07</t>
  </si>
  <si>
    <t>Calzado, nivelado y alineamiento de vía</t>
  </si>
  <si>
    <t>TR-08</t>
  </si>
  <si>
    <t>Aplicación de Soldadura Aluminotérmica QP.</t>
  </si>
  <si>
    <t>TR-09</t>
  </si>
  <si>
    <t>Instalación de placas en superficie mejorada de rodamiento.</t>
  </si>
  <si>
    <t>TR-10</t>
  </si>
  <si>
    <t>Construcción de juntas de concreto armado.</t>
  </si>
  <si>
    <t>TR-11</t>
  </si>
  <si>
    <t>Construcción de reductores de velocidad.</t>
  </si>
  <si>
    <t>TR-12</t>
  </si>
  <si>
    <t>Fabricación de bases de concreto para señal SR-2.</t>
  </si>
  <si>
    <t>TR-13</t>
  </si>
  <si>
    <t>Instalación de Espiras de activación y desactivación para detección del transito de trenes.</t>
  </si>
  <si>
    <t>TR-14</t>
  </si>
  <si>
    <t>Canalización para conexión de espiras:</t>
  </si>
  <si>
    <t>TR-15</t>
  </si>
  <si>
    <t>Fabricación de registros eléctricos:</t>
  </si>
  <si>
    <t>TR-16</t>
  </si>
  <si>
    <t>Instalación de señalización vertical (Informativa, preventiva y restrictiva).</t>
  </si>
  <si>
    <t>TR-17</t>
  </si>
  <si>
    <t>Aplicación y colocación de señalización horizontal.</t>
  </si>
  <si>
    <t>TR-18</t>
  </si>
  <si>
    <t>Armado y montaje de postes con controlador electrónico y sistema de suministro de energía, incluidas celdas y gabinetes.</t>
  </si>
  <si>
    <t>TR-19</t>
  </si>
  <si>
    <t xml:space="preserve">Instalación, programación y funcionamiento del señalamiento SR-2. </t>
  </si>
  <si>
    <t>TR-20</t>
  </si>
  <si>
    <t>Instalación de concha de seguridad.</t>
  </si>
  <si>
    <t>TR-21</t>
  </si>
  <si>
    <t>Armado y montaje de Control SEMEX CF-208 con amplificador de señal.</t>
  </si>
  <si>
    <t>TR-22</t>
  </si>
  <si>
    <t>Instalación, programación y funcionamiento del señalamiento SR-2, incluyendo todos sus componentes.</t>
  </si>
  <si>
    <t>TR-23</t>
  </si>
  <si>
    <t>incorporación de los cruces a nivel al Sistema Central de Monitoreo.</t>
  </si>
  <si>
    <t>TR-24</t>
  </si>
  <si>
    <t>Instalación y puesta en operación del sistema de video vigilancia.</t>
  </si>
  <si>
    <t>TR-25</t>
  </si>
  <si>
    <t>Limpieza sobre los cuatro cuadrantes del derecho de vía (ambos lados del cruce).</t>
  </si>
  <si>
    <t>TRABAJOS DE MUESTREO Y DE LABORATORIO PARA LA VERIFICACIÓN DE LA CALIDAD:</t>
  </si>
  <si>
    <t>BALASTO</t>
  </si>
  <si>
    <t>M.MMP.1.01/03 N.CMT.1.03/02</t>
  </si>
  <si>
    <t>Muestreo, ensaye e informe de calidad de materiales para capa balasto</t>
  </si>
  <si>
    <t>Análisis</t>
  </si>
  <si>
    <t xml:space="preserve">N.CRT.CAR.1.01.009 </t>
  </si>
  <si>
    <t>Muestreo, ensaye e informe de grado de compactación y espesor en capa balasto</t>
  </si>
  <si>
    <t>CONCRETO HIDRÁULICO EN JUNTAS</t>
  </si>
  <si>
    <t>M.MMP.2.02.055 M.MMP.2.02.056 M.MMP.2.02.058</t>
  </si>
  <si>
    <t>Muestreo, ensaye e informe de concreto hidráulico fresco y endurecido</t>
  </si>
  <si>
    <t xml:space="preserve">CONCRETO HIDRÁULICO EN BASES </t>
  </si>
  <si>
    <t>CONCRETO HIDRÁULICO EN REDUCTORES DE VELOCIDAD</t>
  </si>
  <si>
    <t>VIALETA</t>
  </si>
  <si>
    <t>M•MMP•5•04•002/12 M•MMP•5•04•004/12  M•MMP•5•04•007/12</t>
  </si>
  <si>
    <t>Muestreo, ensaye e informe de vialetas</t>
  </si>
  <si>
    <t xml:space="preserve">SOLDADURA ALUMINOTÉRMICA </t>
  </si>
  <si>
    <t>Libro cuatro (4) capítulo 4.01.02.006, inciso B-19</t>
  </si>
  <si>
    <t xml:space="preserve">Muestreo, ensaye e informe de prueba radiográfica </t>
  </si>
  <si>
    <t>PLACA DE NEOPRENO</t>
  </si>
  <si>
    <t xml:space="preserve">N·CMT·2·08/04  </t>
  </si>
  <si>
    <t>Muestreo, ensaye e informe de placa de neopreno</t>
  </si>
  <si>
    <t>PINTURA</t>
  </si>
  <si>
    <t>M.MMP.5.01.001/01</t>
  </si>
  <si>
    <t>Muestreo, ensaye e informe de pintura para señalamiento horizontal</t>
  </si>
  <si>
    <t>Muestra</t>
  </si>
  <si>
    <t xml:space="preserve">INFORMES </t>
  </si>
  <si>
    <t>TR-27</t>
  </si>
  <si>
    <t>Informe General de Control de volúmenes de obra.</t>
  </si>
  <si>
    <t>Informe</t>
  </si>
  <si>
    <t>TR-28</t>
  </si>
  <si>
    <t>Informe semanal de actividades en obra, para presentar los resultados obtenidos, sus observaciones y recomendaciones.</t>
  </si>
  <si>
    <t>TR-29</t>
  </si>
  <si>
    <t>Presentación de exposiciones de la obra</t>
  </si>
  <si>
    <t>Presentación</t>
  </si>
  <si>
    <t>TR-30</t>
  </si>
  <si>
    <t xml:space="preserve">Verificación final de niveles, espesores y pendientes transversales de las juntas y bases de cimentación de concreto hidráulico y obras complementarias </t>
  </si>
  <si>
    <t>TR-31</t>
  </si>
  <si>
    <r>
      <t>Verificación final de la construcción de las juntas y bases de cimentación de concreto hidráulico y obras complementarias</t>
    </r>
    <r>
      <rPr>
        <sz val="12"/>
        <color indexed="10"/>
        <rFont val="Arial"/>
        <family val="2"/>
      </rPr>
      <t/>
    </r>
  </si>
  <si>
    <t>TR-32</t>
  </si>
  <si>
    <t xml:space="preserve">Verificación final del alineamiento horizontal y vertical de la carretera, camino o calle con la vía férrea </t>
  </si>
  <si>
    <t>TR-33</t>
  </si>
  <si>
    <r>
      <t>Verificación final de la instalación de los sistemas de energización de la señalización</t>
    </r>
    <r>
      <rPr>
        <sz val="12"/>
        <color indexed="10"/>
        <rFont val="Arial"/>
        <family val="2"/>
      </rPr>
      <t/>
    </r>
  </si>
  <si>
    <t>TR-34</t>
  </si>
  <si>
    <t xml:space="preserve">Prueba final de la operación del señalamiento en su conjunto de la señalización de todos los cruces del Contrato DGTFM-05-12. </t>
  </si>
  <si>
    <t>TR-35</t>
  </si>
  <si>
    <t>Revisión de estimaciones de obra, escalatorias y números generadores.</t>
  </si>
  <si>
    <t>TR-36</t>
  </si>
  <si>
    <t>Control de programa de obra.</t>
  </si>
  <si>
    <t>TR-37</t>
  </si>
  <si>
    <t>Minutas de las Juntas de evaluación quincenal.</t>
  </si>
  <si>
    <t>Minuta</t>
  </si>
  <si>
    <t>TR-38</t>
  </si>
  <si>
    <t>Carpeta ejecutiva de informe de obra, fotográfico impreso y digital de todos los cruces del Contrato DGTFM-05-12.</t>
  </si>
  <si>
    <t>TR-39</t>
  </si>
  <si>
    <t>Filmación de la obra en formato digital</t>
  </si>
  <si>
    <t>Filmación</t>
  </si>
  <si>
    <t>TR-40</t>
  </si>
  <si>
    <t>Integración de expediente técnico y elaboración de libros blancos de la obra.</t>
  </si>
  <si>
    <t>Libro Blanco</t>
  </si>
  <si>
    <t>TR-41</t>
  </si>
  <si>
    <t xml:space="preserve">Verificacion Final del mantenimiento hasta el 31 de diciembre de 2012, de los 120 cruces a nivel rehabilitados, así como los cruces a nivel señalizados en 2008 y 2009. </t>
  </si>
  <si>
    <t>TR-42</t>
  </si>
  <si>
    <t>Informe final estadístico de la verificación de calidad efectuada en el cruce</t>
  </si>
  <si>
    <t>INVITACIÓN  NACIONAL</t>
  </si>
  <si>
    <t>LO-009000988-N16-2012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</si>
</sst>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0.00_);[Red]\(#,##0.00\);;@"/>
    <numFmt numFmtId="166" formatCode="* 0.00\ %_);[Red]* \(0.00\ %\);;@"/>
    <numFmt numFmtId="167" formatCode="#,##0.0000_);[Red]\(#,##0.0000\)"/>
    <numFmt numFmtId="168" formatCode="#,##0.0000_);[Red]\(#,##0.0000\);;@"/>
    <numFmt numFmtId="169" formatCode="mmm\-yyyy"/>
    <numFmt numFmtId="170" formatCode="dd\-mmm\-yyyy"/>
    <numFmt numFmtId="171" formatCode="0.0000%"/>
  </numFmts>
  <fonts count="30"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b/>
      <sz val="11"/>
      <color theme="1"/>
      <name val="Calibri"/>
      <family val="2"/>
      <scheme val="minor"/>
    </font>
    <font>
      <sz val="11"/>
      <color theme="1"/>
      <name val="Calibri"/>
      <family val="2"/>
      <scheme val="minor"/>
    </font>
    <font>
      <sz val="9"/>
      <color theme="1"/>
      <name val="Arial"/>
      <family val="2"/>
    </font>
    <font>
      <b/>
      <sz val="9"/>
      <color theme="1"/>
      <name val="Arial"/>
      <family val="2"/>
    </font>
    <font>
      <b/>
      <sz val="8"/>
      <color theme="1"/>
      <name val="Arial"/>
      <family val="2"/>
    </font>
    <font>
      <sz val="8"/>
      <color theme="1"/>
      <name val="Arial"/>
      <family val="2"/>
    </font>
    <font>
      <sz val="11"/>
      <color theme="1"/>
      <name val="Arial"/>
      <family val="2"/>
    </font>
    <font>
      <b/>
      <sz val="11"/>
      <color theme="1"/>
      <name val="Arial"/>
      <family val="2"/>
    </font>
    <font>
      <b/>
      <sz val="9"/>
      <name val="Arial"/>
      <family val="2"/>
    </font>
    <font>
      <sz val="8"/>
      <name val="Arial"/>
      <family val="2"/>
    </font>
    <font>
      <sz val="9"/>
      <name val="Arial"/>
      <family val="2"/>
    </font>
    <font>
      <b/>
      <sz val="8"/>
      <name val="Arial"/>
      <family val="2"/>
    </font>
    <font>
      <b/>
      <i/>
      <sz val="8"/>
      <name val="Arial"/>
      <family val="2"/>
    </font>
    <font>
      <sz val="9"/>
      <color theme="1"/>
      <name val="Calibri"/>
      <family val="2"/>
      <scheme val="minor"/>
    </font>
    <font>
      <b/>
      <sz val="12"/>
      <color theme="1"/>
      <name val="Arial"/>
      <family val="2"/>
    </font>
    <font>
      <b/>
      <sz val="10"/>
      <color theme="1"/>
      <name val="Arial"/>
      <family val="2"/>
    </font>
    <font>
      <sz val="10"/>
      <color theme="1"/>
      <name val="Arial"/>
      <family val="2"/>
    </font>
    <font>
      <sz val="8"/>
      <color theme="1"/>
      <name val="Calibri"/>
      <family val="2"/>
      <scheme val="minor"/>
    </font>
    <font>
      <b/>
      <sz val="9"/>
      <color indexed="8"/>
      <name val="Arial"/>
      <family val="2"/>
    </font>
    <font>
      <b/>
      <sz val="8"/>
      <color indexed="8"/>
      <name val="Arial"/>
      <family val="2"/>
    </font>
    <font>
      <b/>
      <sz val="9"/>
      <color rgb="FF000000"/>
      <name val="Arial"/>
      <family val="2"/>
    </font>
    <font>
      <b/>
      <sz val="7"/>
      <color theme="1"/>
      <name val="Arial"/>
      <family val="2"/>
    </font>
    <font>
      <sz val="8"/>
      <color indexed="56"/>
      <name val="Arial"/>
      <family val="2"/>
    </font>
    <font>
      <sz val="8"/>
      <color indexed="10"/>
      <name val="Arial"/>
      <family val="2"/>
    </font>
    <font>
      <sz val="12"/>
      <color indexed="10"/>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top style="thin">
        <color indexed="64"/>
      </top>
      <bottom style="thin">
        <color theme="0" tint="-0.24994659260841701"/>
      </bottom>
      <diagonal/>
    </border>
    <border>
      <left/>
      <right style="thin">
        <color theme="0" tint="-0.24994659260841701"/>
      </right>
      <top style="thin">
        <color indexed="64"/>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indexed="64"/>
      </bottom>
      <diagonal/>
    </border>
    <border>
      <left/>
      <right style="thin">
        <color theme="0" tint="-0.24994659260841701"/>
      </right>
      <top style="thin">
        <color theme="0" tint="-0.24994659260841701"/>
      </top>
      <bottom style="thin">
        <color indexed="64"/>
      </bottom>
      <diagonal/>
    </border>
    <border>
      <left style="thin">
        <color theme="0" tint="-0.24994659260841701"/>
      </left>
      <right/>
      <top style="thin">
        <color indexed="64"/>
      </top>
      <bottom/>
      <diagonal/>
    </border>
    <border>
      <left/>
      <right style="thin">
        <color theme="0" tint="-0.24994659260841701"/>
      </right>
      <top style="thin">
        <color indexed="64"/>
      </top>
      <bottom/>
      <diagonal/>
    </border>
    <border>
      <left style="thin">
        <color theme="0" tint="-0.24994659260841701"/>
      </left>
      <right/>
      <top style="thin">
        <color indexed="64"/>
      </top>
      <bottom style="thin">
        <color indexed="64"/>
      </bottom>
      <diagonal/>
    </border>
    <border>
      <left/>
      <right style="thin">
        <color theme="0" tint="-0.24994659260841701"/>
      </right>
      <top style="thin">
        <color indexed="64"/>
      </top>
      <bottom style="thin">
        <color indexed="64"/>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indexed="64"/>
      </right>
      <top style="thin">
        <color indexed="64"/>
      </top>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indexed="64"/>
      </right>
      <top/>
      <bottom style="thin">
        <color indexed="64"/>
      </bottom>
      <diagonal/>
    </border>
    <border>
      <left/>
      <right style="thin">
        <color theme="0" tint="-0.24994659260841701"/>
      </right>
      <top/>
      <bottom style="thin">
        <color indexed="64"/>
      </bottom>
      <diagonal/>
    </border>
    <border>
      <left style="thin">
        <color indexed="64"/>
      </left>
      <right style="thin">
        <color indexed="22"/>
      </right>
      <top style="thin">
        <color indexed="64"/>
      </top>
      <bottom/>
      <diagonal/>
    </border>
    <border>
      <left style="thin">
        <color indexed="22"/>
      </left>
      <right style="thin">
        <color indexed="22"/>
      </right>
      <top style="thin">
        <color indexed="64"/>
      </top>
      <bottom/>
      <diagonal/>
    </border>
    <border>
      <left style="thin">
        <color indexed="22"/>
      </left>
      <right style="thin">
        <color indexed="64"/>
      </right>
      <top style="thin">
        <color indexed="64"/>
      </top>
      <bottom/>
      <diagonal/>
    </border>
    <border>
      <left style="thin">
        <color indexed="64"/>
      </left>
      <right style="thin">
        <color indexed="22"/>
      </right>
      <top/>
      <bottom/>
      <diagonal/>
    </border>
    <border>
      <left style="thin">
        <color indexed="22"/>
      </left>
      <right style="thin">
        <color indexed="22"/>
      </right>
      <top/>
      <bottom/>
      <diagonal/>
    </border>
    <border>
      <left style="thin">
        <color indexed="22"/>
      </left>
      <right style="thin">
        <color indexed="64"/>
      </right>
      <top/>
      <bottom/>
      <diagonal/>
    </border>
    <border>
      <left style="thin">
        <color indexed="64"/>
      </left>
      <right style="thin">
        <color indexed="22"/>
      </right>
      <top/>
      <bottom style="thin">
        <color indexed="64"/>
      </bottom>
      <diagonal/>
    </border>
    <border>
      <left style="thin">
        <color indexed="22"/>
      </left>
      <right style="thin">
        <color indexed="22"/>
      </right>
      <top/>
      <bottom style="thin">
        <color indexed="64"/>
      </bottom>
      <diagonal/>
    </border>
    <border>
      <left style="thin">
        <color indexed="22"/>
      </left>
      <right style="thin">
        <color indexed="64"/>
      </right>
      <top/>
      <bottom style="thin">
        <color indexed="64"/>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theme="0" tint="-0.24994659260841701"/>
      </bottom>
      <diagonal/>
    </border>
    <border>
      <left style="thin">
        <color auto="1"/>
      </left>
      <right/>
      <top style="thin">
        <color auto="1"/>
      </top>
      <bottom style="thin">
        <color theme="0" tint="-0.24994659260841701"/>
      </bottom>
      <diagonal/>
    </border>
    <border>
      <left/>
      <right/>
      <top style="thin">
        <color auto="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auto="1"/>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right style="thin">
        <color indexed="64"/>
      </right>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theme="0" tint="-0.24994659260841701"/>
      </left>
      <right style="thin">
        <color theme="0" tint="-0.24994659260841701"/>
      </right>
      <top/>
      <bottom/>
      <diagonal/>
    </border>
    <border>
      <left/>
      <right style="thin">
        <color theme="0" tint="-0.24994659260841701"/>
      </right>
      <top style="thin">
        <color indexed="64"/>
      </top>
      <bottom style="thin">
        <color theme="0" tint="-0.24994659260841701"/>
      </bottom>
      <diagonal/>
    </border>
    <border>
      <left style="thin">
        <color indexed="64"/>
      </left>
      <right/>
      <top style="thin">
        <color indexed="64"/>
      </top>
      <bottom style="thin">
        <color indexed="64"/>
      </bottom>
      <diagonal/>
    </border>
    <border>
      <left style="thin">
        <color auto="1"/>
      </left>
      <right/>
      <top/>
      <bottom/>
      <diagonal/>
    </border>
    <border>
      <left style="thin">
        <color auto="1"/>
      </left>
      <right/>
      <top/>
      <bottom/>
      <diagonal/>
    </border>
  </borders>
  <cellStyleXfs count="3">
    <xf numFmtId="0" fontId="0" fillId="0" borderId="0"/>
    <xf numFmtId="164" fontId="6" fillId="0" borderId="0" applyFont="0" applyFill="0" applyBorder="0" applyAlignment="0" applyProtection="0"/>
    <xf numFmtId="9" fontId="6" fillId="0" borderId="0" applyFont="0" applyFill="0" applyBorder="0" applyAlignment="0" applyProtection="0"/>
  </cellStyleXfs>
  <cellXfs count="825">
    <xf numFmtId="0" fontId="0" fillId="0" borderId="0" xfId="0"/>
    <xf numFmtId="0" fontId="5" fillId="0" borderId="0" xfId="0" applyFont="1"/>
    <xf numFmtId="0" fontId="0" fillId="0" borderId="0" xfId="0" applyAlignment="1">
      <alignment horizontal="left" indent="2"/>
    </xf>
    <xf numFmtId="0" fontId="9" fillId="0" borderId="5" xfId="0" applyFont="1" applyBorder="1" applyAlignment="1">
      <alignment vertical="center"/>
    </xf>
    <xf numFmtId="0" fontId="10" fillId="0" borderId="6" xfId="0" applyFont="1" applyBorder="1" applyAlignment="1">
      <alignment vertical="center"/>
    </xf>
    <xf numFmtId="0" fontId="10" fillId="0" borderId="6" xfId="0" applyFont="1" applyBorder="1" applyAlignment="1">
      <alignment horizontal="center" vertical="center"/>
    </xf>
    <xf numFmtId="0" fontId="9" fillId="0" borderId="7" xfId="0" applyFont="1" applyBorder="1" applyAlignment="1">
      <alignment vertical="center"/>
    </xf>
    <xf numFmtId="0" fontId="10" fillId="0" borderId="0" xfId="0" applyFont="1" applyBorder="1" applyAlignment="1">
      <alignment vertical="center"/>
    </xf>
    <xf numFmtId="0" fontId="9" fillId="0" borderId="0" xfId="0" applyFont="1" applyBorder="1" applyAlignment="1">
      <alignment vertical="center"/>
    </xf>
    <xf numFmtId="0" fontId="9" fillId="0" borderId="8" xfId="0" applyFont="1" applyBorder="1" applyAlignment="1">
      <alignment vertical="center"/>
    </xf>
    <xf numFmtId="0" fontId="10" fillId="0" borderId="9" xfId="0" applyFont="1" applyBorder="1" applyAlignment="1">
      <alignment vertical="center"/>
    </xf>
    <xf numFmtId="0" fontId="9" fillId="0" borderId="9" xfId="0" applyFont="1" applyBorder="1" applyAlignment="1">
      <alignment vertical="center"/>
    </xf>
    <xf numFmtId="0" fontId="9" fillId="0" borderId="1" xfId="0" applyFont="1" applyBorder="1" applyAlignment="1">
      <alignment horizontal="center" vertical="center"/>
    </xf>
    <xf numFmtId="0" fontId="9" fillId="0" borderId="20" xfId="0" applyFont="1" applyBorder="1" applyAlignment="1">
      <alignment horizontal="centerContinuous" vertical="center"/>
    </xf>
    <xf numFmtId="0" fontId="9" fillId="0" borderId="21" xfId="0" applyFont="1" applyBorder="1" applyAlignment="1">
      <alignment horizontal="centerContinuous" vertical="center"/>
    </xf>
    <xf numFmtId="0" fontId="9" fillId="0" borderId="11" xfId="0" applyFont="1" applyBorder="1" applyAlignment="1">
      <alignment horizontal="center" vertical="center"/>
    </xf>
    <xf numFmtId="0" fontId="9" fillId="0" borderId="4" xfId="0" applyFont="1" applyBorder="1" applyAlignment="1">
      <alignment horizontal="center" vertical="center"/>
    </xf>
    <xf numFmtId="0" fontId="0" fillId="0" borderId="0" xfId="0" applyBorder="1"/>
    <xf numFmtId="0" fontId="9" fillId="0" borderId="19" xfId="0" applyFont="1" applyBorder="1" applyAlignment="1">
      <alignment horizontal="center" vertical="center"/>
    </xf>
    <xf numFmtId="0" fontId="9" fillId="0" borderId="19" xfId="0" applyFont="1" applyBorder="1" applyAlignment="1">
      <alignment horizontal="centerContinuous" vertical="center"/>
    </xf>
    <xf numFmtId="0" fontId="11" fillId="0" borderId="0" xfId="0" applyFont="1"/>
    <xf numFmtId="0" fontId="11" fillId="0" borderId="0" xfId="0" applyFont="1" applyBorder="1"/>
    <xf numFmtId="0" fontId="10" fillId="0" borderId="1" xfId="0" applyFont="1" applyBorder="1" applyAlignment="1">
      <alignment horizontal="center" vertical="center" wrapText="1"/>
    </xf>
    <xf numFmtId="0" fontId="14" fillId="0" borderId="20" xfId="0" applyFont="1" applyBorder="1" applyAlignment="1">
      <alignment horizontal="centerContinuous"/>
    </xf>
    <xf numFmtId="0" fontId="14" fillId="0" borderId="8" xfId="0" applyFont="1" applyBorder="1" applyAlignment="1"/>
    <xf numFmtId="0" fontId="14" fillId="0" borderId="9" xfId="0" applyFont="1" applyBorder="1"/>
    <xf numFmtId="0" fontId="16" fillId="0" borderId="20" xfId="0" applyFont="1" applyBorder="1" applyAlignment="1">
      <alignment horizontal="center" vertical="center"/>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 xfId="0" applyFont="1" applyBorder="1" applyAlignment="1">
      <alignment horizontal="center" vertical="center" wrapText="1"/>
    </xf>
    <xf numFmtId="40" fontId="16" fillId="0" borderId="1" xfId="1" applyNumberFormat="1" applyFont="1" applyBorder="1" applyAlignment="1">
      <alignment horizontal="center" vertical="center" wrapText="1"/>
    </xf>
    <xf numFmtId="40" fontId="16" fillId="0" borderId="20" xfId="1" applyNumberFormat="1" applyFont="1" applyBorder="1" applyAlignment="1">
      <alignment horizontal="center" vertical="center"/>
    </xf>
    <xf numFmtId="40" fontId="16" fillId="0" borderId="20" xfId="1" applyNumberFormat="1" applyFont="1" applyBorder="1" applyAlignment="1">
      <alignment horizontal="center" vertical="center" wrapText="1"/>
    </xf>
    <xf numFmtId="0" fontId="14" fillId="0" borderId="0" xfId="0" applyFont="1"/>
    <xf numFmtId="0" fontId="14" fillId="0" borderId="5" xfId="0" applyFont="1" applyBorder="1"/>
    <xf numFmtId="0" fontId="14" fillId="0" borderId="6" xfId="0" applyFont="1" applyBorder="1"/>
    <xf numFmtId="0" fontId="14" fillId="0" borderId="6" xfId="0" applyFont="1" applyBorder="1" applyAlignment="1">
      <alignment horizontal="right"/>
    </xf>
    <xf numFmtId="0" fontId="14" fillId="0" borderId="7" xfId="0" applyFont="1" applyBorder="1"/>
    <xf numFmtId="0" fontId="14" fillId="0" borderId="0" xfId="0" applyFont="1" applyBorder="1"/>
    <xf numFmtId="0" fontId="14" fillId="0" borderId="8" xfId="0" applyFont="1" applyBorder="1"/>
    <xf numFmtId="0" fontId="11" fillId="0" borderId="0" xfId="0" applyFont="1" applyAlignment="1">
      <alignment vertical="center"/>
    </xf>
    <xf numFmtId="0" fontId="16" fillId="0" borderId="6" xfId="0" applyFont="1" applyBorder="1" applyAlignment="1">
      <alignment horizontal="center" vertical="center"/>
    </xf>
    <xf numFmtId="0" fontId="14" fillId="0" borderId="6" xfId="0" applyFont="1" applyBorder="1" applyAlignment="1">
      <alignment vertical="center"/>
    </xf>
    <xf numFmtId="40" fontId="16" fillId="0" borderId="2" xfId="1" applyNumberFormat="1" applyFont="1" applyBorder="1" applyAlignment="1">
      <alignment horizontal="center" vertical="center"/>
    </xf>
    <xf numFmtId="40" fontId="14" fillId="0" borderId="3" xfId="1" applyNumberFormat="1" applyFont="1" applyBorder="1" applyAlignment="1">
      <alignment horizontal="center" vertical="center"/>
    </xf>
    <xf numFmtId="0" fontId="14" fillId="0" borderId="8" xfId="0" applyFont="1" applyBorder="1" applyAlignment="1">
      <alignment vertical="center"/>
    </xf>
    <xf numFmtId="40" fontId="14" fillId="0" borderId="6" xfId="1" applyNumberFormat="1" applyFont="1" applyBorder="1" applyAlignment="1">
      <alignment vertical="center"/>
    </xf>
    <xf numFmtId="0" fontId="14" fillId="0" borderId="9" xfId="0" applyFont="1" applyBorder="1" applyAlignment="1">
      <alignment vertical="center"/>
    </xf>
    <xf numFmtId="40" fontId="14" fillId="0" borderId="9" xfId="1" applyNumberFormat="1" applyFont="1" applyBorder="1" applyAlignment="1">
      <alignment vertical="center"/>
    </xf>
    <xf numFmtId="40" fontId="14" fillId="0" borderId="0" xfId="1" applyNumberFormat="1" applyFont="1" applyBorder="1" applyAlignment="1">
      <alignment vertical="center"/>
    </xf>
    <xf numFmtId="40" fontId="14" fillId="0" borderId="0" xfId="1" applyNumberFormat="1" applyFont="1" applyAlignment="1">
      <alignment vertical="center"/>
    </xf>
    <xf numFmtId="40" fontId="14" fillId="0" borderId="19" xfId="1" applyNumberFormat="1" applyFont="1" applyBorder="1" applyAlignment="1">
      <alignment vertical="center"/>
    </xf>
    <xf numFmtId="40" fontId="14" fillId="0" borderId="20" xfId="1" applyNumberFormat="1" applyFont="1" applyBorder="1" applyAlignment="1">
      <alignment vertical="center"/>
    </xf>
    <xf numFmtId="40" fontId="14" fillId="0" borderId="21" xfId="1" applyNumberFormat="1" applyFont="1" applyBorder="1" applyAlignment="1">
      <alignment vertical="center"/>
    </xf>
    <xf numFmtId="40" fontId="16" fillId="0" borderId="9" xfId="1" applyNumberFormat="1" applyFont="1" applyBorder="1" applyAlignment="1">
      <alignment vertical="center"/>
    </xf>
    <xf numFmtId="0" fontId="14" fillId="0" borderId="0" xfId="0" applyFont="1" applyAlignment="1">
      <alignment vertical="center"/>
    </xf>
    <xf numFmtId="0" fontId="14" fillId="0" borderId="5" xfId="0" applyFont="1" applyBorder="1" applyAlignment="1">
      <alignment vertical="center"/>
    </xf>
    <xf numFmtId="0" fontId="14" fillId="0" borderId="6" xfId="0" applyFont="1" applyBorder="1" applyAlignment="1">
      <alignment horizontal="right" vertical="center"/>
    </xf>
    <xf numFmtId="9" fontId="14" fillId="0" borderId="6" xfId="2" applyFont="1" applyBorder="1" applyAlignment="1">
      <alignment vertical="center"/>
    </xf>
    <xf numFmtId="0" fontId="14" fillId="0" borderId="7"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horizontal="right" vertical="center"/>
    </xf>
    <xf numFmtId="9" fontId="14" fillId="0" borderId="0" xfId="2" applyFont="1" applyBorder="1" applyAlignment="1">
      <alignment vertical="center"/>
    </xf>
    <xf numFmtId="0" fontId="14" fillId="0" borderId="9" xfId="0" applyFont="1" applyBorder="1" applyAlignment="1">
      <alignment horizontal="right" vertical="center"/>
    </xf>
    <xf numFmtId="9" fontId="14" fillId="0" borderId="9" xfId="2" applyFont="1" applyBorder="1" applyAlignment="1">
      <alignment vertical="center"/>
    </xf>
    <xf numFmtId="0" fontId="16" fillId="0" borderId="9" xfId="0" applyFont="1" applyBorder="1" applyAlignment="1">
      <alignment horizontal="right" vertical="center"/>
    </xf>
    <xf numFmtId="0" fontId="14" fillId="0" borderId="20" xfId="0" applyFont="1" applyBorder="1" applyAlignment="1">
      <alignment horizontal="centerContinuous" vertical="center"/>
    </xf>
    <xf numFmtId="40" fontId="14" fillId="0" borderId="22" xfId="1" applyNumberFormat="1" applyFont="1" applyBorder="1" applyAlignment="1">
      <alignment vertical="center"/>
    </xf>
    <xf numFmtId="40" fontId="14" fillId="0" borderId="16" xfId="1" applyNumberFormat="1" applyFont="1" applyBorder="1" applyAlignment="1">
      <alignment vertical="center"/>
    </xf>
    <xf numFmtId="40" fontId="14" fillId="0" borderId="23" xfId="1" applyNumberFormat="1" applyFont="1" applyBorder="1" applyAlignment="1">
      <alignment vertical="center"/>
    </xf>
    <xf numFmtId="40" fontId="14" fillId="0" borderId="23" xfId="1" applyNumberFormat="1" applyFont="1" applyBorder="1" applyAlignment="1">
      <alignment horizontal="center" vertical="center"/>
    </xf>
    <xf numFmtId="40" fontId="14" fillId="0" borderId="17" xfId="1" applyNumberFormat="1" applyFont="1" applyBorder="1" applyAlignment="1">
      <alignment vertical="center"/>
    </xf>
    <xf numFmtId="40" fontId="14" fillId="0" borderId="24" xfId="1" applyNumberFormat="1" applyFont="1" applyBorder="1" applyAlignment="1">
      <alignment vertical="center"/>
    </xf>
    <xf numFmtId="40" fontId="16" fillId="0" borderId="21" xfId="1" applyNumberFormat="1" applyFont="1" applyBorder="1" applyAlignment="1">
      <alignment horizontal="center" vertical="center" wrapText="1"/>
    </xf>
    <xf numFmtId="40" fontId="14" fillId="0" borderId="18" xfId="1" applyNumberFormat="1" applyFont="1" applyBorder="1" applyAlignment="1">
      <alignment horizontal="center" vertical="center"/>
    </xf>
    <xf numFmtId="40" fontId="14" fillId="0" borderId="18" xfId="1" applyNumberFormat="1" applyFont="1" applyBorder="1" applyAlignment="1">
      <alignment vertical="center"/>
    </xf>
    <xf numFmtId="40" fontId="14" fillId="0" borderId="27" xfId="1" applyNumberFormat="1" applyFont="1" applyBorder="1" applyAlignment="1">
      <alignment vertical="center"/>
    </xf>
    <xf numFmtId="10" fontId="14" fillId="0" borderId="18" xfId="1" applyNumberFormat="1" applyFont="1" applyBorder="1" applyAlignment="1">
      <alignment vertical="center"/>
    </xf>
    <xf numFmtId="10" fontId="14" fillId="0" borderId="21" xfId="1" applyNumberFormat="1" applyFont="1" applyBorder="1" applyAlignment="1">
      <alignment vertical="center"/>
    </xf>
    <xf numFmtId="10" fontId="14" fillId="0" borderId="0" xfId="1" applyNumberFormat="1" applyFont="1" applyAlignment="1">
      <alignment vertical="center"/>
    </xf>
    <xf numFmtId="10" fontId="14" fillId="0" borderId="9" xfId="1" applyNumberFormat="1" applyFont="1" applyBorder="1" applyAlignment="1">
      <alignment vertical="center"/>
    </xf>
    <xf numFmtId="0" fontId="16" fillId="0" borderId="5" xfId="0" applyFont="1" applyBorder="1" applyAlignment="1">
      <alignment horizontal="center" vertical="center"/>
    </xf>
    <xf numFmtId="10" fontId="14" fillId="0" borderId="0" xfId="2" applyNumberFormat="1" applyFont="1" applyBorder="1" applyAlignment="1">
      <alignment vertical="center"/>
    </xf>
    <xf numFmtId="10" fontId="14" fillId="0" borderId="9" xfId="2" applyNumberFormat="1" applyFont="1" applyBorder="1" applyAlignment="1">
      <alignment vertical="center"/>
    </xf>
    <xf numFmtId="0" fontId="16" fillId="0" borderId="1" xfId="0" applyFont="1" applyBorder="1" applyAlignment="1">
      <alignment horizontal="center" vertical="center"/>
    </xf>
    <xf numFmtId="0" fontId="10" fillId="0" borderId="0" xfId="0" applyFont="1" applyAlignment="1">
      <alignment horizontal="centerContinuous" vertical="center"/>
    </xf>
    <xf numFmtId="0" fontId="17" fillId="0" borderId="9" xfId="0" applyFont="1" applyBorder="1" applyAlignment="1">
      <alignment vertical="center"/>
    </xf>
    <xf numFmtId="40" fontId="17" fillId="0" borderId="9" xfId="1" applyNumberFormat="1" applyFont="1" applyBorder="1" applyAlignment="1">
      <alignment vertical="center"/>
    </xf>
    <xf numFmtId="10" fontId="14" fillId="0" borderId="2" xfId="1" applyNumberFormat="1" applyFont="1" applyBorder="1" applyAlignment="1">
      <alignment vertical="center"/>
    </xf>
    <xf numFmtId="0" fontId="11" fillId="0" borderId="0" xfId="0" applyFont="1" applyBorder="1" applyAlignment="1">
      <alignment vertical="center"/>
    </xf>
    <xf numFmtId="40" fontId="17" fillId="0" borderId="22" xfId="1" applyNumberFormat="1" applyFont="1" applyBorder="1" applyAlignment="1">
      <alignment vertical="center"/>
    </xf>
    <xf numFmtId="10" fontId="14" fillId="0" borderId="22" xfId="1" applyNumberFormat="1" applyFont="1" applyBorder="1" applyAlignment="1">
      <alignment vertical="center"/>
    </xf>
    <xf numFmtId="40" fontId="16" fillId="0" borderId="23" xfId="1" applyNumberFormat="1" applyFont="1" applyBorder="1" applyAlignment="1">
      <alignment vertical="center"/>
    </xf>
    <xf numFmtId="40" fontId="17" fillId="0" borderId="23" xfId="1" applyNumberFormat="1" applyFont="1" applyBorder="1" applyAlignment="1">
      <alignment vertical="center"/>
    </xf>
    <xf numFmtId="10" fontId="14" fillId="0" borderId="23" xfId="1" applyNumberFormat="1" applyFont="1" applyBorder="1" applyAlignment="1">
      <alignment vertical="center"/>
    </xf>
    <xf numFmtId="40" fontId="14" fillId="0" borderId="23" xfId="1" applyNumberFormat="1" applyFont="1" applyBorder="1" applyAlignment="1">
      <alignment horizontal="right" vertical="center"/>
    </xf>
    <xf numFmtId="40" fontId="16" fillId="0" borderId="16" xfId="1" applyNumberFormat="1" applyFont="1" applyBorder="1" applyAlignment="1">
      <alignment vertical="center"/>
    </xf>
    <xf numFmtId="0" fontId="16" fillId="0" borderId="0" xfId="0" applyFont="1" applyBorder="1" applyAlignment="1"/>
    <xf numFmtId="0" fontId="16" fillId="0" borderId="0" xfId="0" applyFont="1" applyBorder="1"/>
    <xf numFmtId="2" fontId="14" fillId="0" borderId="0" xfId="0" applyNumberFormat="1" applyFont="1" applyBorder="1"/>
    <xf numFmtId="0" fontId="14" fillId="0" borderId="4" xfId="0" applyFont="1" applyBorder="1"/>
    <xf numFmtId="0" fontId="14" fillId="0" borderId="19" xfId="0" applyFont="1" applyBorder="1" applyAlignment="1">
      <alignment horizontal="centerContinuous"/>
    </xf>
    <xf numFmtId="0" fontId="14" fillId="0" borderId="9" xfId="0" applyFont="1" applyBorder="1" applyAlignment="1"/>
    <xf numFmtId="0" fontId="14" fillId="0" borderId="1" xfId="0" applyFont="1" applyBorder="1" applyAlignment="1">
      <alignment horizontal="center" vertical="center" wrapText="1"/>
    </xf>
    <xf numFmtId="0" fontId="14" fillId="0" borderId="6" xfId="0" applyFont="1" applyBorder="1" applyAlignment="1"/>
    <xf numFmtId="167" fontId="14" fillId="0" borderId="0" xfId="0" applyNumberFormat="1" applyFont="1"/>
    <xf numFmtId="2" fontId="14" fillId="0" borderId="0" xfId="0" applyNumberFormat="1" applyFont="1"/>
    <xf numFmtId="0" fontId="14" fillId="0" borderId="0" xfId="0" applyFont="1" applyBorder="1" applyAlignment="1"/>
    <xf numFmtId="167" fontId="14" fillId="0" borderId="0" xfId="0" applyNumberFormat="1" applyFont="1" applyBorder="1" applyAlignment="1">
      <alignment horizontal="right"/>
    </xf>
    <xf numFmtId="10" fontId="14" fillId="0" borderId="0" xfId="0" applyNumberFormat="1" applyFont="1" applyBorder="1" applyAlignment="1">
      <alignment horizontal="right"/>
    </xf>
    <xf numFmtId="0" fontId="14" fillId="0" borderId="10" xfId="0" applyFont="1" applyBorder="1" applyAlignment="1">
      <alignment horizontal="center" vertical="center" wrapText="1"/>
    </xf>
    <xf numFmtId="0" fontId="7" fillId="0" borderId="0" xfId="0" applyFont="1"/>
    <xf numFmtId="0" fontId="14" fillId="0" borderId="16" xfId="0" applyFont="1" applyBorder="1"/>
    <xf numFmtId="0" fontId="16" fillId="0" borderId="6" xfId="0" applyNumberFormat="1" applyFont="1" applyFill="1" applyBorder="1" applyAlignment="1">
      <alignment vertical="center"/>
    </xf>
    <xf numFmtId="0" fontId="14" fillId="0" borderId="0" xfId="0" applyNumberFormat="1" applyFont="1" applyFill="1" applyBorder="1" applyAlignment="1">
      <alignment vertical="center"/>
    </xf>
    <xf numFmtId="0" fontId="14" fillId="0" borderId="9" xfId="0" applyNumberFormat="1" applyFont="1" applyFill="1" applyBorder="1" applyAlignment="1">
      <alignment vertical="center"/>
    </xf>
    <xf numFmtId="0" fontId="14" fillId="0" borderId="0" xfId="0" applyNumberFormat="1" applyFont="1" applyFill="1" applyAlignment="1">
      <alignment vertical="center"/>
    </xf>
    <xf numFmtId="40" fontId="14" fillId="0" borderId="0" xfId="1" applyNumberFormat="1" applyFont="1" applyFill="1" applyAlignment="1">
      <alignment vertical="center"/>
    </xf>
    <xf numFmtId="0" fontId="14" fillId="0" borderId="0" xfId="0" applyFont="1" applyFill="1" applyAlignment="1">
      <alignment vertical="center"/>
    </xf>
    <xf numFmtId="40" fontId="14" fillId="0" borderId="0" xfId="1" applyNumberFormat="1" applyFont="1" applyFill="1" applyBorder="1" applyAlignment="1">
      <alignment vertical="center"/>
    </xf>
    <xf numFmtId="0" fontId="14" fillId="0" borderId="0" xfId="0" applyFont="1" applyFill="1" applyBorder="1" applyAlignment="1">
      <alignment vertical="center"/>
    </xf>
    <xf numFmtId="40" fontId="14" fillId="0" borderId="9" xfId="1" applyNumberFormat="1" applyFont="1" applyFill="1" applyBorder="1" applyAlignment="1">
      <alignment vertical="center"/>
    </xf>
    <xf numFmtId="0" fontId="14" fillId="0" borderId="9" xfId="0" applyFont="1" applyFill="1" applyBorder="1" applyAlignment="1">
      <alignment vertical="center"/>
    </xf>
    <xf numFmtId="0" fontId="16" fillId="0" borderId="9" xfId="0" applyFont="1" applyFill="1" applyBorder="1" applyAlignment="1">
      <alignment horizontal="right" vertical="center"/>
    </xf>
    <xf numFmtId="10" fontId="16" fillId="0" borderId="9" xfId="0" applyNumberFormat="1" applyFont="1" applyFill="1" applyBorder="1" applyAlignment="1">
      <alignment horizontal="right" vertical="center"/>
    </xf>
    <xf numFmtId="0" fontId="16" fillId="0" borderId="0" xfId="0" applyNumberFormat="1" applyFont="1" applyFill="1" applyAlignment="1">
      <alignment vertical="center"/>
    </xf>
    <xf numFmtId="10" fontId="14" fillId="0" borderId="0" xfId="0" applyNumberFormat="1" applyFont="1" applyFill="1" applyAlignment="1">
      <alignment vertical="center"/>
    </xf>
    <xf numFmtId="165" fontId="14" fillId="0" borderId="0" xfId="0" applyNumberFormat="1" applyFont="1" applyFill="1" applyAlignment="1">
      <alignment vertical="center"/>
    </xf>
    <xf numFmtId="165" fontId="14" fillId="0" borderId="9" xfId="0" applyNumberFormat="1" applyFont="1" applyFill="1" applyBorder="1" applyAlignment="1">
      <alignment vertical="center"/>
    </xf>
    <xf numFmtId="0" fontId="16" fillId="0" borderId="0" xfId="0" applyNumberFormat="1" applyFont="1" applyFill="1" applyBorder="1" applyAlignment="1">
      <alignment vertical="center"/>
    </xf>
    <xf numFmtId="165" fontId="16" fillId="0" borderId="0" xfId="0" applyNumberFormat="1" applyFont="1" applyFill="1" applyBorder="1" applyAlignment="1">
      <alignment vertical="center"/>
    </xf>
    <xf numFmtId="165" fontId="16" fillId="0" borderId="0" xfId="1" applyNumberFormat="1" applyFont="1" applyFill="1" applyBorder="1" applyAlignment="1">
      <alignment vertical="center"/>
    </xf>
    <xf numFmtId="0" fontId="16" fillId="0" borderId="9" xfId="0" applyNumberFormat="1" applyFont="1" applyFill="1" applyBorder="1" applyAlignment="1">
      <alignment vertical="center"/>
    </xf>
    <xf numFmtId="165" fontId="16" fillId="0" borderId="9" xfId="0" applyNumberFormat="1" applyFont="1" applyFill="1" applyBorder="1" applyAlignment="1">
      <alignment vertical="center"/>
    </xf>
    <xf numFmtId="165" fontId="16" fillId="0" borderId="9" xfId="1" applyNumberFormat="1" applyFont="1" applyFill="1" applyBorder="1" applyAlignment="1">
      <alignment vertical="center"/>
    </xf>
    <xf numFmtId="0" fontId="14" fillId="0" borderId="18" xfId="0" applyNumberFormat="1" applyFont="1" applyFill="1" applyBorder="1" applyAlignment="1">
      <alignment horizontal="center" vertical="center"/>
    </xf>
    <xf numFmtId="0" fontId="14" fillId="0" borderId="16" xfId="0" applyNumberFormat="1" applyFont="1" applyFill="1" applyBorder="1" applyAlignment="1">
      <alignment horizontal="center" vertical="center"/>
    </xf>
    <xf numFmtId="165" fontId="14" fillId="0" borderId="17" xfId="0" applyNumberFormat="1" applyFont="1" applyFill="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6" fillId="0" borderId="18" xfId="0" applyNumberFormat="1" applyFont="1" applyFill="1" applyBorder="1" applyAlignment="1">
      <alignment vertical="center"/>
    </xf>
    <xf numFmtId="0" fontId="16" fillId="0" borderId="16" xfId="0" applyNumberFormat="1" applyFont="1" applyFill="1" applyBorder="1" applyAlignment="1">
      <alignment vertical="center"/>
    </xf>
    <xf numFmtId="165" fontId="16" fillId="0" borderId="17" xfId="0" applyNumberFormat="1" applyFont="1" applyFill="1" applyBorder="1" applyAlignment="1">
      <alignment vertical="center"/>
    </xf>
    <xf numFmtId="0" fontId="14" fillId="0" borderId="16" xfId="0" applyFont="1" applyBorder="1" applyAlignment="1">
      <alignment vertical="center"/>
    </xf>
    <xf numFmtId="165" fontId="16" fillId="0" borderId="0" xfId="0" applyNumberFormat="1" applyFont="1" applyFill="1" applyBorder="1" applyAlignment="1">
      <alignment horizontal="right" vertical="center"/>
    </xf>
    <xf numFmtId="0" fontId="16" fillId="0" borderId="0" xfId="0" applyNumberFormat="1" applyFont="1" applyFill="1" applyBorder="1" applyAlignment="1">
      <alignment horizontal="right" vertical="center"/>
    </xf>
    <xf numFmtId="0" fontId="16" fillId="0" borderId="20" xfId="0" applyNumberFormat="1" applyFont="1" applyFill="1" applyBorder="1" applyAlignment="1">
      <alignment vertical="center"/>
    </xf>
    <xf numFmtId="0" fontId="14" fillId="0" borderId="20" xfId="0" applyFont="1" applyBorder="1" applyAlignment="1">
      <alignment vertical="center"/>
    </xf>
    <xf numFmtId="0" fontId="16" fillId="0" borderId="19" xfId="0" applyNumberFormat="1" applyFont="1" applyFill="1" applyBorder="1" applyAlignment="1">
      <alignment vertical="center"/>
    </xf>
    <xf numFmtId="0" fontId="14" fillId="0" borderId="5" xfId="0" applyFont="1" applyBorder="1" applyAlignment="1" applyProtection="1">
      <alignment horizontal="left"/>
    </xf>
    <xf numFmtId="0" fontId="14" fillId="0" borderId="6" xfId="0" applyFont="1" applyBorder="1" applyAlignment="1" applyProtection="1">
      <alignment horizontal="left"/>
    </xf>
    <xf numFmtId="0" fontId="16" fillId="0" borderId="6" xfId="0" applyFont="1" applyBorder="1" applyAlignment="1" applyProtection="1">
      <alignment horizontal="center"/>
    </xf>
    <xf numFmtId="0" fontId="16" fillId="0" borderId="19" xfId="0" applyFont="1" applyBorder="1" applyAlignment="1" applyProtection="1">
      <alignment horizontal="centerContinuous"/>
    </xf>
    <xf numFmtId="0" fontId="16" fillId="0" borderId="21" xfId="0" applyFont="1" applyBorder="1" applyAlignment="1" applyProtection="1">
      <alignment horizontal="centerContinuous"/>
    </xf>
    <xf numFmtId="0" fontId="16" fillId="0" borderId="8" xfId="0" applyFont="1" applyBorder="1" applyAlignment="1">
      <alignment horizontal="centerContinuous"/>
    </xf>
    <xf numFmtId="0" fontId="16" fillId="0" borderId="11" xfId="0" applyFont="1" applyBorder="1" applyAlignment="1">
      <alignment horizontal="center"/>
    </xf>
    <xf numFmtId="0" fontId="14" fillId="0" borderId="6" xfId="0" applyFont="1" applyBorder="1" applyProtection="1"/>
    <xf numFmtId="0" fontId="14" fillId="0" borderId="2" xfId="0" applyFont="1" applyBorder="1" applyProtection="1"/>
    <xf numFmtId="0" fontId="16" fillId="0" borderId="0" xfId="0" applyFont="1" applyBorder="1" applyAlignment="1">
      <alignment horizontal="right"/>
    </xf>
    <xf numFmtId="0" fontId="14" fillId="0" borderId="9" xfId="0" applyFont="1" applyBorder="1" applyAlignment="1" applyProtection="1">
      <alignment horizontal="right"/>
    </xf>
    <xf numFmtId="0" fontId="14" fillId="0" borderId="9" xfId="0" applyFont="1" applyBorder="1" applyProtection="1"/>
    <xf numFmtId="166" fontId="14" fillId="0" borderId="4" xfId="2" applyNumberFormat="1" applyFont="1" applyBorder="1" applyProtection="1"/>
    <xf numFmtId="0" fontId="16" fillId="0" borderId="0" xfId="0" applyFont="1" applyBorder="1" applyAlignment="1" applyProtection="1">
      <alignment horizontal="right"/>
    </xf>
    <xf numFmtId="0" fontId="16" fillId="0" borderId="20" xfId="0" applyFont="1" applyBorder="1" applyAlignment="1">
      <alignment horizontal="centerContinuous" vertical="center"/>
    </xf>
    <xf numFmtId="0" fontId="16" fillId="0" borderId="13" xfId="0" applyFont="1" applyBorder="1" applyAlignment="1" applyProtection="1">
      <alignment horizontal="left"/>
    </xf>
    <xf numFmtId="0" fontId="16" fillId="0" borderId="13" xfId="0" applyFont="1" applyBorder="1"/>
    <xf numFmtId="0" fontId="14" fillId="0" borderId="13" xfId="0" applyFont="1" applyBorder="1" applyProtection="1"/>
    <xf numFmtId="0" fontId="14" fillId="0" borderId="18" xfId="0" applyFont="1" applyBorder="1" applyAlignment="1" applyProtection="1">
      <alignment horizontal="left"/>
    </xf>
    <xf numFmtId="165" fontId="14" fillId="0" borderId="18" xfId="1" applyNumberFormat="1" applyFont="1" applyBorder="1" applyAlignment="1" applyProtection="1">
      <alignment horizontal="right"/>
    </xf>
    <xf numFmtId="165" fontId="14" fillId="0" borderId="18" xfId="0" applyNumberFormat="1" applyFont="1" applyBorder="1" applyProtection="1"/>
    <xf numFmtId="0" fontId="16" fillId="0" borderId="14" xfId="0" applyFont="1" applyBorder="1" applyAlignment="1" applyProtection="1">
      <alignment horizontal="left"/>
    </xf>
    <xf numFmtId="0" fontId="16" fillId="0" borderId="15" xfId="0" applyFont="1" applyBorder="1" applyAlignment="1" applyProtection="1">
      <alignment horizontal="left"/>
    </xf>
    <xf numFmtId="0" fontId="14" fillId="0" borderId="16" xfId="0" applyFont="1" applyBorder="1" applyAlignment="1" applyProtection="1">
      <alignment horizontal="left"/>
    </xf>
    <xf numFmtId="0" fontId="14" fillId="0" borderId="17" xfId="0" applyFont="1" applyBorder="1" applyAlignment="1" applyProtection="1">
      <alignment horizontal="left"/>
    </xf>
    <xf numFmtId="0" fontId="14" fillId="0" borderId="17" xfId="0" applyFont="1" applyBorder="1"/>
    <xf numFmtId="0" fontId="14" fillId="0" borderId="29" xfId="0" applyFont="1" applyBorder="1"/>
    <xf numFmtId="0" fontId="14" fillId="0" borderId="25" xfId="0" applyFont="1" applyBorder="1"/>
    <xf numFmtId="0" fontId="14" fillId="0" borderId="27" xfId="0" applyFont="1" applyBorder="1" applyAlignment="1">
      <alignment horizontal="right"/>
    </xf>
    <xf numFmtId="40" fontId="14" fillId="0" borderId="27" xfId="0" applyNumberFormat="1" applyFont="1" applyBorder="1" applyProtection="1"/>
    <xf numFmtId="0" fontId="16" fillId="0" borderId="13" xfId="0" applyFont="1" applyBorder="1" applyAlignment="1" applyProtection="1"/>
    <xf numFmtId="165" fontId="14" fillId="0" borderId="13" xfId="0" applyNumberFormat="1" applyFont="1" applyBorder="1" applyProtection="1"/>
    <xf numFmtId="0" fontId="14" fillId="0" borderId="30" xfId="0" applyFont="1" applyBorder="1" applyAlignment="1">
      <alignment horizontal="right"/>
    </xf>
    <xf numFmtId="40" fontId="14" fillId="0" borderId="30" xfId="0" applyNumberFormat="1" applyFont="1" applyBorder="1" applyProtection="1"/>
    <xf numFmtId="165" fontId="14" fillId="0" borderId="13" xfId="0" applyNumberFormat="1" applyFont="1" applyFill="1" applyBorder="1" applyProtection="1"/>
    <xf numFmtId="40" fontId="14" fillId="0" borderId="30" xfId="0" applyNumberFormat="1" applyFont="1" applyFill="1" applyBorder="1" applyProtection="1"/>
    <xf numFmtId="0" fontId="16" fillId="0" borderId="26" xfId="0" applyFont="1" applyBorder="1"/>
    <xf numFmtId="165" fontId="14" fillId="0" borderId="26" xfId="1" applyNumberFormat="1" applyFont="1" applyBorder="1" applyAlignment="1" applyProtection="1">
      <alignment horizontal="right"/>
    </xf>
    <xf numFmtId="165" fontId="14" fillId="0" borderId="26" xfId="0" applyNumberFormat="1" applyFont="1" applyFill="1" applyBorder="1" applyProtection="1"/>
    <xf numFmtId="0" fontId="16" fillId="0" borderId="31" xfId="0" applyFont="1" applyBorder="1"/>
    <xf numFmtId="165" fontId="14" fillId="0" borderId="31" xfId="1" applyNumberFormat="1" applyFont="1" applyBorder="1" applyAlignment="1" applyProtection="1">
      <alignment horizontal="right"/>
    </xf>
    <xf numFmtId="165" fontId="14" fillId="0" borderId="31" xfId="0" applyNumberFormat="1" applyFont="1" applyBorder="1" applyProtection="1"/>
    <xf numFmtId="0" fontId="16" fillId="0" borderId="28" xfId="0" applyFont="1" applyBorder="1"/>
    <xf numFmtId="165" fontId="14" fillId="0" borderId="28" xfId="1" applyNumberFormat="1" applyFont="1" applyBorder="1" applyAlignment="1" applyProtection="1">
      <alignment horizontal="right"/>
    </xf>
    <xf numFmtId="165" fontId="14" fillId="0" borderId="28" xfId="0" applyNumberFormat="1" applyFont="1" applyBorder="1" applyProtection="1"/>
    <xf numFmtId="0" fontId="14" fillId="0" borderId="32" xfId="0" applyFont="1" applyBorder="1"/>
    <xf numFmtId="0" fontId="14" fillId="0" borderId="33" xfId="0" applyFont="1" applyBorder="1"/>
    <xf numFmtId="0" fontId="16" fillId="0" borderId="34" xfId="0" applyFont="1" applyBorder="1"/>
    <xf numFmtId="0" fontId="16" fillId="0" borderId="35" xfId="0" applyFont="1" applyBorder="1"/>
    <xf numFmtId="0" fontId="16" fillId="0" borderId="36" xfId="0" applyFont="1" applyBorder="1"/>
    <xf numFmtId="0" fontId="16" fillId="0" borderId="37" xfId="0" applyFont="1" applyBorder="1"/>
    <xf numFmtId="0" fontId="16" fillId="0" borderId="38" xfId="0" applyFont="1" applyBorder="1"/>
    <xf numFmtId="0" fontId="16" fillId="0" borderId="39" xfId="0" applyFont="1" applyBorder="1"/>
    <xf numFmtId="0" fontId="16" fillId="0" borderId="16" xfId="0" applyFont="1" applyBorder="1"/>
    <xf numFmtId="0" fontId="16" fillId="0" borderId="32" xfId="0" applyFont="1" applyBorder="1"/>
    <xf numFmtId="0" fontId="16" fillId="0" borderId="33" xfId="0" applyFont="1" applyBorder="1"/>
    <xf numFmtId="0" fontId="16" fillId="0" borderId="20" xfId="0" applyFont="1" applyBorder="1" applyAlignment="1" applyProtection="1">
      <alignment horizontal="centerContinuous"/>
    </xf>
    <xf numFmtId="0" fontId="16" fillId="0" borderId="29" xfId="0" applyFont="1" applyBorder="1"/>
    <xf numFmtId="165" fontId="14" fillId="0" borderId="27" xfId="1" applyNumberFormat="1" applyFont="1" applyBorder="1" applyAlignment="1" applyProtection="1">
      <alignment horizontal="right"/>
    </xf>
    <xf numFmtId="165" fontId="14" fillId="0" borderId="27" xfId="0" applyNumberFormat="1" applyFont="1" applyBorder="1" applyProtection="1"/>
    <xf numFmtId="165" fontId="14" fillId="0" borderId="30" xfId="0" applyNumberFormat="1" applyFont="1" applyBorder="1" applyProtection="1"/>
    <xf numFmtId="165" fontId="14" fillId="0" borderId="30" xfId="0" applyNumberFormat="1" applyFont="1" applyFill="1" applyBorder="1" applyProtection="1"/>
    <xf numFmtId="0" fontId="14" fillId="0" borderId="29" xfId="0" applyFont="1" applyBorder="1" applyAlignment="1" applyProtection="1">
      <alignment horizontal="left"/>
    </xf>
    <xf numFmtId="0" fontId="14" fillId="0" borderId="25" xfId="0" applyFont="1" applyBorder="1" applyAlignment="1" applyProtection="1">
      <alignment horizontal="left"/>
    </xf>
    <xf numFmtId="0" fontId="14" fillId="0" borderId="27" xfId="0" applyFont="1" applyBorder="1" applyAlignment="1" applyProtection="1">
      <alignment horizontal="left"/>
    </xf>
    <xf numFmtId="0" fontId="16" fillId="0" borderId="6" xfId="0" applyFont="1" applyBorder="1" applyAlignment="1">
      <alignment horizontal="right"/>
    </xf>
    <xf numFmtId="165" fontId="14" fillId="0" borderId="40" xfId="1" applyNumberFormat="1" applyFont="1" applyBorder="1" applyProtection="1"/>
    <xf numFmtId="165" fontId="14" fillId="0" borderId="41" xfId="1" applyNumberFormat="1" applyFont="1" applyBorder="1" applyProtection="1"/>
    <xf numFmtId="165" fontId="14" fillId="0" borderId="42" xfId="2" applyNumberFormat="1" applyFont="1" applyBorder="1" applyProtection="1"/>
    <xf numFmtId="0" fontId="16" fillId="0" borderId="35" xfId="0" applyFont="1" applyBorder="1" applyAlignment="1">
      <alignment horizontal="right"/>
    </xf>
    <xf numFmtId="0" fontId="16" fillId="0" borderId="43" xfId="0" applyFont="1" applyBorder="1" applyAlignment="1">
      <alignment horizontal="right"/>
    </xf>
    <xf numFmtId="165" fontId="14" fillId="0" borderId="13" xfId="1" applyNumberFormat="1" applyFont="1" applyBorder="1" applyProtection="1"/>
    <xf numFmtId="165" fontId="14" fillId="0" borderId="28" xfId="0" applyNumberFormat="1" applyFont="1" applyFill="1" applyBorder="1" applyProtection="1"/>
    <xf numFmtId="0" fontId="15" fillId="0" borderId="0" xfId="0" applyFont="1"/>
    <xf numFmtId="0" fontId="15" fillId="0" borderId="0" xfId="0" applyFont="1" applyBorder="1"/>
    <xf numFmtId="0" fontId="14" fillId="0" borderId="1" xfId="0" applyFont="1" applyBorder="1" applyAlignment="1">
      <alignment horizontal="centerContinuous"/>
    </xf>
    <xf numFmtId="0" fontId="14" fillId="0" borderId="21" xfId="0" applyFont="1" applyBorder="1" applyAlignment="1">
      <alignment horizontal="centerContinuous"/>
    </xf>
    <xf numFmtId="0" fontId="14" fillId="0" borderId="21"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166" fontId="14" fillId="0" borderId="47" xfId="2" applyNumberFormat="1" applyFont="1" applyBorder="1"/>
    <xf numFmtId="165" fontId="14" fillId="0" borderId="48" xfId="0" applyNumberFormat="1" applyFont="1" applyBorder="1" applyAlignment="1"/>
    <xf numFmtId="165" fontId="14" fillId="0" borderId="12" xfId="0" applyNumberFormat="1" applyFont="1" applyBorder="1"/>
    <xf numFmtId="165" fontId="14" fillId="0" borderId="47" xfId="0" applyNumberFormat="1" applyFont="1" applyBorder="1" applyAlignment="1"/>
    <xf numFmtId="165" fontId="14" fillId="0" borderId="48" xfId="0" applyNumberFormat="1" applyFont="1" applyBorder="1" applyProtection="1"/>
    <xf numFmtId="165" fontId="14" fillId="0" borderId="49" xfId="0" applyNumberFormat="1" applyFont="1" applyBorder="1" applyAlignment="1"/>
    <xf numFmtId="165" fontId="14" fillId="0" borderId="47" xfId="0" applyNumberFormat="1" applyFont="1" applyBorder="1"/>
    <xf numFmtId="165" fontId="14" fillId="0" borderId="48" xfId="0" applyNumberFormat="1" applyFont="1" applyBorder="1"/>
    <xf numFmtId="165" fontId="14" fillId="0" borderId="49" xfId="0" applyNumberFormat="1" applyFont="1" applyBorder="1"/>
    <xf numFmtId="165" fontId="14" fillId="0" borderId="48" xfId="0" applyNumberFormat="1" applyFont="1" applyFill="1" applyBorder="1" applyAlignment="1">
      <alignment horizontal="center"/>
    </xf>
    <xf numFmtId="165" fontId="14" fillId="0" borderId="48" xfId="0" applyNumberFormat="1" applyFont="1" applyFill="1" applyBorder="1"/>
    <xf numFmtId="165" fontId="14" fillId="0" borderId="12" xfId="0" applyNumberFormat="1" applyFont="1" applyBorder="1" applyAlignment="1"/>
    <xf numFmtId="166" fontId="14" fillId="0" borderId="47" xfId="2" applyNumberFormat="1" applyFont="1" applyBorder="1" applyAlignment="1"/>
    <xf numFmtId="166" fontId="14" fillId="0" borderId="48" xfId="2" applyNumberFormat="1" applyFont="1" applyBorder="1" applyAlignment="1"/>
    <xf numFmtId="165" fontId="14" fillId="0" borderId="47" xfId="0" applyNumberFormat="1" applyFont="1" applyFill="1" applyBorder="1"/>
    <xf numFmtId="165" fontId="14" fillId="0" borderId="11" xfId="0" applyNumberFormat="1" applyFont="1" applyBorder="1" applyAlignment="1"/>
    <xf numFmtId="165" fontId="14" fillId="0" borderId="50" xfId="0" applyNumberFormat="1" applyFont="1" applyFill="1" applyBorder="1"/>
    <xf numFmtId="165" fontId="14" fillId="0" borderId="51" xfId="0" applyNumberFormat="1" applyFont="1" applyFill="1" applyBorder="1"/>
    <xf numFmtId="165" fontId="14" fillId="0" borderId="51" xfId="0" applyNumberFormat="1" applyFont="1" applyBorder="1" applyProtection="1"/>
    <xf numFmtId="165" fontId="14" fillId="0" borderId="52" xfId="0" applyNumberFormat="1" applyFont="1" applyBorder="1" applyAlignment="1"/>
    <xf numFmtId="165" fontId="14" fillId="0" borderId="50" xfId="0" applyNumberFormat="1" applyFont="1" applyBorder="1"/>
    <xf numFmtId="165" fontId="14" fillId="0" borderId="51" xfId="0" applyNumberFormat="1" applyFont="1" applyBorder="1"/>
    <xf numFmtId="165" fontId="14" fillId="0" borderId="52" xfId="0" applyNumberFormat="1" applyFont="1" applyBorder="1"/>
    <xf numFmtId="0" fontId="14" fillId="0" borderId="19" xfId="0" applyFont="1" applyFill="1" applyBorder="1" applyAlignment="1">
      <alignment horizontal="left" indent="1"/>
    </xf>
    <xf numFmtId="166" fontId="14" fillId="0" borderId="53" xfId="2" applyNumberFormat="1" applyFont="1" applyFill="1" applyBorder="1"/>
    <xf numFmtId="165" fontId="14" fillId="0" borderId="54" xfId="0" applyNumberFormat="1" applyFont="1" applyFill="1" applyBorder="1"/>
    <xf numFmtId="165" fontId="14" fillId="0" borderId="1" xfId="0" applyNumberFormat="1" applyFont="1" applyFill="1" applyBorder="1"/>
    <xf numFmtId="165" fontId="14" fillId="0" borderId="53" xfId="0" applyNumberFormat="1" applyFont="1" applyFill="1" applyBorder="1"/>
    <xf numFmtId="165" fontId="14" fillId="0" borderId="55" xfId="0" applyNumberFormat="1" applyFont="1" applyFill="1" applyBorder="1"/>
    <xf numFmtId="0" fontId="14" fillId="0" borderId="0" xfId="0" applyFont="1" applyFill="1" applyBorder="1"/>
    <xf numFmtId="0" fontId="16" fillId="0" borderId="0" xfId="0" applyFont="1" applyAlignment="1">
      <alignment horizontal="right"/>
    </xf>
    <xf numFmtId="0" fontId="16" fillId="0" borderId="0" xfId="0" applyFont="1" applyBorder="1" applyAlignment="1" applyProtection="1">
      <alignment horizontal="left"/>
    </xf>
    <xf numFmtId="10" fontId="16" fillId="0" borderId="0" xfId="2" applyNumberFormat="1" applyFont="1" applyBorder="1" applyAlignment="1" applyProtection="1">
      <alignment horizontal="left"/>
    </xf>
    <xf numFmtId="169" fontId="14" fillId="0" borderId="7" xfId="0" applyNumberFormat="1" applyFont="1" applyFill="1" applyBorder="1" applyAlignment="1" applyProtection="1"/>
    <xf numFmtId="169" fontId="14" fillId="0" borderId="8" xfId="0" applyNumberFormat="1" applyFont="1" applyFill="1" applyBorder="1" applyAlignment="1" applyProtection="1"/>
    <xf numFmtId="0" fontId="16" fillId="0" borderId="0" xfId="0" applyFont="1" applyBorder="1" applyAlignment="1">
      <alignment horizontal="right" vertical="center"/>
    </xf>
    <xf numFmtId="40" fontId="16" fillId="0" borderId="0" xfId="1" applyNumberFormat="1" applyFont="1" applyBorder="1" applyAlignment="1">
      <alignment vertical="center"/>
    </xf>
    <xf numFmtId="0" fontId="14" fillId="0" borderId="20" xfId="0" applyFont="1" applyBorder="1" applyAlignment="1">
      <alignment horizontal="right" vertical="center"/>
    </xf>
    <xf numFmtId="9" fontId="14" fillId="0" borderId="20" xfId="2" applyFont="1" applyBorder="1" applyAlignment="1">
      <alignment vertical="center"/>
    </xf>
    <xf numFmtId="167" fontId="16" fillId="0" borderId="23" xfId="0" applyNumberFormat="1" applyFont="1" applyBorder="1" applyAlignment="1">
      <alignment horizontal="right" vertical="center"/>
    </xf>
    <xf numFmtId="166" fontId="16" fillId="0" borderId="63" xfId="0" applyNumberFormat="1" applyFont="1" applyBorder="1" applyAlignment="1">
      <alignment vertical="center"/>
    </xf>
    <xf numFmtId="167" fontId="16" fillId="0" borderId="65" xfId="0" applyNumberFormat="1" applyFont="1" applyBorder="1" applyAlignment="1">
      <alignment horizontal="right" vertical="center"/>
    </xf>
    <xf numFmtId="166" fontId="16" fillId="0" borderId="66" xfId="0" applyNumberFormat="1" applyFont="1" applyBorder="1" applyAlignment="1">
      <alignment vertical="center"/>
    </xf>
    <xf numFmtId="0" fontId="14" fillId="0" borderId="0" xfId="0" applyFont="1" applyBorder="1" applyAlignment="1">
      <alignment horizontal="center" vertical="center"/>
    </xf>
    <xf numFmtId="167" fontId="16" fillId="0" borderId="0" xfId="0" applyNumberFormat="1" applyFont="1" applyBorder="1" applyAlignment="1">
      <alignment horizontal="right" vertical="center"/>
    </xf>
    <xf numFmtId="167" fontId="16" fillId="0" borderId="60" xfId="0" applyNumberFormat="1" applyFont="1" applyBorder="1" applyAlignment="1">
      <alignment horizontal="right" vertical="center"/>
    </xf>
    <xf numFmtId="166" fontId="16" fillId="0" borderId="67" xfId="0" applyNumberFormat="1" applyFont="1" applyBorder="1" applyAlignment="1">
      <alignment vertical="center"/>
    </xf>
    <xf numFmtId="40" fontId="14" fillId="0" borderId="30" xfId="1" applyNumberFormat="1" applyFont="1" applyBorder="1" applyAlignment="1">
      <alignment vertical="top"/>
    </xf>
    <xf numFmtId="0" fontId="10" fillId="0" borderId="0" xfId="0" applyFont="1" applyAlignment="1">
      <alignment horizontal="centerContinuous"/>
    </xf>
    <xf numFmtId="0" fontId="16" fillId="0" borderId="56" xfId="0" applyFont="1" applyBorder="1" applyAlignment="1">
      <alignment horizontal="center" vertical="center" wrapText="1"/>
    </xf>
    <xf numFmtId="0" fontId="14" fillId="0" borderId="10" xfId="0" applyFont="1" applyBorder="1" applyAlignment="1">
      <alignment vertical="center"/>
    </xf>
    <xf numFmtId="165" fontId="14" fillId="0" borderId="10" xfId="0" applyNumberFormat="1" applyFont="1" applyBorder="1" applyAlignment="1">
      <alignment vertical="center"/>
    </xf>
    <xf numFmtId="165" fontId="14" fillId="0" borderId="20" xfId="0" applyNumberFormat="1" applyFont="1" applyBorder="1" applyAlignment="1">
      <alignment horizontal="centerContinuous" vertical="center"/>
    </xf>
    <xf numFmtId="0" fontId="14" fillId="0" borderId="10" xfId="0" applyFont="1" applyBorder="1" applyAlignment="1">
      <alignment horizontal="centerContinuous" vertical="center"/>
    </xf>
    <xf numFmtId="0" fontId="16" fillId="0" borderId="11" xfId="0" applyFont="1" applyBorder="1" applyAlignment="1">
      <alignment horizontal="center" vertical="center"/>
    </xf>
    <xf numFmtId="165" fontId="16" fillId="0" borderId="11" xfId="0" applyNumberFormat="1" applyFont="1" applyBorder="1" applyAlignment="1">
      <alignment horizontal="center" vertical="center"/>
    </xf>
    <xf numFmtId="40" fontId="14" fillId="0" borderId="0" xfId="0" applyNumberFormat="1" applyFont="1"/>
    <xf numFmtId="0" fontId="14" fillId="0" borderId="6" xfId="0" applyFont="1" applyBorder="1" applyAlignment="1">
      <alignment vertical="top"/>
    </xf>
    <xf numFmtId="40" fontId="14" fillId="0" borderId="6" xfId="1" applyNumberFormat="1" applyFont="1" applyBorder="1" applyAlignment="1">
      <alignment vertical="top"/>
    </xf>
    <xf numFmtId="40" fontId="14" fillId="0" borderId="0" xfId="1" applyNumberFormat="1" applyFont="1" applyBorder="1" applyAlignment="1">
      <alignment vertical="top"/>
    </xf>
    <xf numFmtId="40" fontId="14" fillId="0" borderId="27" xfId="1" applyNumberFormat="1" applyFont="1" applyFill="1" applyBorder="1" applyAlignment="1">
      <alignment vertical="center"/>
    </xf>
    <xf numFmtId="40" fontId="14" fillId="0" borderId="27" xfId="1" applyNumberFormat="1" applyFont="1" applyFill="1" applyBorder="1" applyAlignment="1">
      <alignment vertical="top"/>
    </xf>
    <xf numFmtId="40" fontId="14" fillId="0" borderId="73" xfId="1" applyNumberFormat="1" applyFont="1" applyBorder="1" applyAlignment="1">
      <alignment vertical="top"/>
    </xf>
    <xf numFmtId="40" fontId="14" fillId="0" borderId="31" xfId="1" applyNumberFormat="1" applyFont="1" applyBorder="1" applyAlignment="1">
      <alignment vertical="top"/>
    </xf>
    <xf numFmtId="0" fontId="14" fillId="0" borderId="0" xfId="0" applyFont="1" applyBorder="1" applyAlignment="1">
      <alignment horizontal="centerContinuous" vertical="center"/>
    </xf>
    <xf numFmtId="0" fontId="5" fillId="0" borderId="0" xfId="0" applyFont="1" applyBorder="1"/>
    <xf numFmtId="0" fontId="7" fillId="0" borderId="0" xfId="0" applyFont="1" applyAlignment="1">
      <alignment vertical="top"/>
    </xf>
    <xf numFmtId="0" fontId="11" fillId="0" borderId="0" xfId="0" applyFont="1" applyAlignment="1">
      <alignment vertical="top"/>
    </xf>
    <xf numFmtId="0" fontId="11" fillId="0" borderId="0" xfId="0" applyFont="1" applyAlignment="1">
      <alignment horizontal="center" vertical="top"/>
    </xf>
    <xf numFmtId="0" fontId="11" fillId="0" borderId="0" xfId="0" applyFont="1" applyBorder="1" applyAlignment="1">
      <alignment horizontal="center" vertical="top"/>
    </xf>
    <xf numFmtId="0" fontId="11" fillId="0" borderId="0" xfId="0" applyFont="1" applyAlignment="1">
      <alignment horizontal="justify" vertical="top" wrapText="1"/>
    </xf>
    <xf numFmtId="0" fontId="11" fillId="0" borderId="0" xfId="0" applyFont="1" applyAlignment="1">
      <alignment horizontal="justify" vertical="top"/>
    </xf>
    <xf numFmtId="0" fontId="18" fillId="0" borderId="0" xfId="0" applyFont="1" applyAlignment="1">
      <alignment vertical="top"/>
    </xf>
    <xf numFmtId="0" fontId="0" fillId="0" borderId="0" xfId="0" applyAlignment="1">
      <alignment vertical="top"/>
    </xf>
    <xf numFmtId="0" fontId="11" fillId="0" borderId="0" xfId="0" applyFont="1" applyBorder="1" applyAlignment="1">
      <alignment vertical="top"/>
    </xf>
    <xf numFmtId="0" fontId="7" fillId="0" borderId="0" xfId="0" applyFont="1" applyAlignment="1">
      <alignment horizontal="centerContinuous" vertical="top"/>
    </xf>
    <xf numFmtId="0" fontId="9" fillId="0" borderId="75"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6" xfId="0" applyFont="1" applyBorder="1"/>
    <xf numFmtId="0" fontId="10" fillId="0" borderId="0" xfId="0" applyFont="1"/>
    <xf numFmtId="49" fontId="10" fillId="0" borderId="6"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4" fillId="0" borderId="7" xfId="0" applyNumberFormat="1" applyFont="1" applyBorder="1" applyAlignment="1">
      <alignment horizontal="center" vertical="center"/>
    </xf>
    <xf numFmtId="49" fontId="14" fillId="0" borderId="0" xfId="0" applyNumberFormat="1" applyFont="1" applyBorder="1" applyAlignment="1">
      <alignment horizontal="center" vertical="center"/>
    </xf>
    <xf numFmtId="49" fontId="14" fillId="0" borderId="23" xfId="1" applyNumberFormat="1" applyFont="1" applyBorder="1" applyAlignment="1">
      <alignment horizontal="center" vertical="center"/>
    </xf>
    <xf numFmtId="49" fontId="14" fillId="0" borderId="8" xfId="0" applyNumberFormat="1" applyFont="1" applyBorder="1" applyAlignment="1">
      <alignment horizontal="center" vertical="center"/>
    </xf>
    <xf numFmtId="49" fontId="14" fillId="0" borderId="75" xfId="0" applyNumberFormat="1" applyFont="1" applyBorder="1" applyAlignment="1">
      <alignment horizontal="center" vertical="center"/>
    </xf>
    <xf numFmtId="49" fontId="14" fillId="0" borderId="0" xfId="1" applyNumberFormat="1" applyFont="1" applyBorder="1" applyAlignment="1">
      <alignment horizontal="right" vertical="center"/>
    </xf>
    <xf numFmtId="49" fontId="14" fillId="0" borderId="6" xfId="0" applyNumberFormat="1" applyFont="1" applyBorder="1" applyAlignment="1">
      <alignment horizontal="center"/>
    </xf>
    <xf numFmtId="49" fontId="14" fillId="0" borderId="0" xfId="0" applyNumberFormat="1" applyFont="1" applyAlignment="1">
      <alignment horizontal="center"/>
    </xf>
    <xf numFmtId="49" fontId="14" fillId="0" borderId="62" xfId="0" applyNumberFormat="1" applyFont="1" applyBorder="1" applyAlignment="1">
      <alignment horizontal="center"/>
    </xf>
    <xf numFmtId="49" fontId="14" fillId="0" borderId="23" xfId="0" applyNumberFormat="1" applyFont="1" applyBorder="1" applyAlignment="1">
      <alignment horizontal="center"/>
    </xf>
    <xf numFmtId="49" fontId="14" fillId="0" borderId="60" xfId="2" applyNumberFormat="1" applyFont="1" applyBorder="1" applyAlignment="1">
      <alignment horizontal="center"/>
    </xf>
    <xf numFmtId="165" fontId="14" fillId="0" borderId="62" xfId="0" applyNumberFormat="1" applyFont="1" applyBorder="1"/>
    <xf numFmtId="165" fontId="14" fillId="0" borderId="23" xfId="0" applyNumberFormat="1" applyFont="1" applyBorder="1"/>
    <xf numFmtId="165" fontId="16" fillId="0" borderId="23" xfId="0" applyNumberFormat="1" applyFont="1" applyBorder="1"/>
    <xf numFmtId="166" fontId="14" fillId="0" borderId="0" xfId="0" applyNumberFormat="1" applyFont="1" applyBorder="1" applyAlignment="1"/>
    <xf numFmtId="166" fontId="14" fillId="0" borderId="6" xfId="0" applyNumberFormat="1" applyFont="1" applyBorder="1" applyAlignment="1"/>
    <xf numFmtId="49" fontId="14" fillId="0" borderId="60" xfId="0" applyNumberFormat="1" applyFont="1" applyBorder="1" applyAlignment="1">
      <alignment horizontal="center"/>
    </xf>
    <xf numFmtId="49" fontId="14" fillId="0" borderId="0" xfId="0" applyNumberFormat="1" applyFont="1" applyFill="1" applyBorder="1" applyAlignment="1">
      <alignment horizontal="center" vertical="center"/>
    </xf>
    <xf numFmtId="49" fontId="14" fillId="0" borderId="6" xfId="0" applyNumberFormat="1" applyFont="1" applyFill="1" applyBorder="1" applyAlignment="1">
      <alignment horizontal="center" vertical="center"/>
    </xf>
    <xf numFmtId="40" fontId="14" fillId="0" borderId="62" xfId="1" applyNumberFormat="1" applyFont="1" applyFill="1" applyBorder="1" applyAlignment="1">
      <alignment vertical="center"/>
    </xf>
    <xf numFmtId="40" fontId="14" fillId="0" borderId="23" xfId="1" applyNumberFormat="1" applyFont="1" applyFill="1" applyBorder="1" applyAlignment="1">
      <alignment vertical="center"/>
    </xf>
    <xf numFmtId="38" fontId="14" fillId="0" borderId="62" xfId="1" applyNumberFormat="1" applyFont="1" applyBorder="1" applyAlignment="1">
      <alignment vertical="center"/>
    </xf>
    <xf numFmtId="38" fontId="14" fillId="0" borderId="23" xfId="1" applyNumberFormat="1" applyFont="1" applyBorder="1" applyAlignment="1">
      <alignment vertical="center"/>
    </xf>
    <xf numFmtId="167" fontId="14" fillId="0" borderId="23" xfId="1" applyNumberFormat="1" applyFont="1" applyBorder="1" applyAlignment="1">
      <alignment vertical="center"/>
    </xf>
    <xf numFmtId="165" fontId="14" fillId="0" borderId="60" xfId="1" applyNumberFormat="1" applyFont="1" applyFill="1" applyBorder="1" applyAlignment="1">
      <alignment vertical="center"/>
    </xf>
    <xf numFmtId="165" fontId="14" fillId="0" borderId="23" xfId="1" applyNumberFormat="1" applyFont="1" applyFill="1" applyBorder="1" applyAlignment="1">
      <alignment vertical="center"/>
    </xf>
    <xf numFmtId="165" fontId="14" fillId="0" borderId="65" xfId="1" applyNumberFormat="1" applyFont="1" applyFill="1" applyBorder="1" applyAlignment="1">
      <alignment vertical="center"/>
    </xf>
    <xf numFmtId="165" fontId="14" fillId="0" borderId="60" xfId="0" applyNumberFormat="1" applyFont="1" applyFill="1" applyBorder="1" applyAlignment="1">
      <alignment vertical="center"/>
    </xf>
    <xf numFmtId="165" fontId="14" fillId="0" borderId="23" xfId="0" applyNumberFormat="1" applyFont="1" applyFill="1" applyBorder="1" applyAlignment="1">
      <alignment vertical="center"/>
    </xf>
    <xf numFmtId="165" fontId="14" fillId="0" borderId="65" xfId="0" applyNumberFormat="1" applyFont="1" applyFill="1" applyBorder="1" applyAlignment="1">
      <alignment vertical="center"/>
    </xf>
    <xf numFmtId="49" fontId="14" fillId="0" borderId="23" xfId="1" applyNumberFormat="1" applyFont="1" applyFill="1" applyBorder="1" applyAlignment="1">
      <alignment horizontal="center" vertical="center"/>
    </xf>
    <xf numFmtId="49" fontId="14" fillId="0" borderId="18" xfId="0" applyNumberFormat="1" applyFont="1" applyFill="1" applyBorder="1" applyAlignment="1">
      <alignment horizontal="center" vertical="center"/>
    </xf>
    <xf numFmtId="49" fontId="14" fillId="0" borderId="16" xfId="0" applyNumberFormat="1" applyFont="1" applyBorder="1" applyAlignment="1">
      <alignment horizontal="center" vertical="center"/>
    </xf>
    <xf numFmtId="49" fontId="16" fillId="0" borderId="20" xfId="0" applyNumberFormat="1" applyFont="1" applyFill="1" applyBorder="1" applyAlignment="1">
      <alignment horizontal="center" vertical="center"/>
    </xf>
    <xf numFmtId="49" fontId="14" fillId="0" borderId="20" xfId="0" applyNumberFormat="1" applyFont="1" applyBorder="1" applyAlignment="1">
      <alignment horizontal="center" vertical="center"/>
    </xf>
    <xf numFmtId="49" fontId="16" fillId="0" borderId="21" xfId="0" applyNumberFormat="1" applyFont="1" applyFill="1" applyBorder="1" applyAlignment="1">
      <alignment horizontal="center" vertical="center"/>
    </xf>
    <xf numFmtId="49" fontId="14" fillId="0" borderId="13" xfId="0" applyNumberFormat="1" applyFont="1" applyBorder="1" applyAlignment="1" applyProtection="1">
      <alignment horizontal="center"/>
    </xf>
    <xf numFmtId="49" fontId="14" fillId="0" borderId="60" xfId="1" applyNumberFormat="1" applyFont="1" applyBorder="1" applyAlignment="1" applyProtection="1">
      <alignment horizontal="center"/>
    </xf>
    <xf numFmtId="49" fontId="14" fillId="0" borderId="67" xfId="2" applyNumberFormat="1" applyFont="1" applyBorder="1" applyAlignment="1" applyProtection="1">
      <alignment horizontal="center"/>
    </xf>
    <xf numFmtId="49" fontId="14" fillId="0" borderId="23" xfId="1" applyNumberFormat="1" applyFont="1" applyBorder="1" applyAlignment="1" applyProtection="1">
      <alignment horizontal="center"/>
    </xf>
    <xf numFmtId="49" fontId="14" fillId="0" borderId="9" xfId="0" applyNumberFormat="1" applyFont="1" applyBorder="1" applyAlignment="1" applyProtection="1">
      <alignment horizontal="center"/>
    </xf>
    <xf numFmtId="49" fontId="14" fillId="0" borderId="4" xfId="2" applyNumberFormat="1" applyFont="1" applyBorder="1" applyAlignment="1" applyProtection="1">
      <alignment horizontal="center"/>
    </xf>
    <xf numFmtId="49" fontId="14" fillId="0" borderId="6" xfId="0" applyNumberFormat="1" applyFont="1" applyBorder="1" applyAlignment="1" applyProtection="1">
      <alignment horizontal="center"/>
    </xf>
    <xf numFmtId="49" fontId="14" fillId="0" borderId="2" xfId="2" applyNumberFormat="1" applyFont="1" applyBorder="1" applyAlignment="1" applyProtection="1">
      <alignment horizontal="center"/>
    </xf>
    <xf numFmtId="49" fontId="14" fillId="0" borderId="60" xfId="0" applyNumberFormat="1" applyFont="1" applyBorder="1" applyAlignment="1" applyProtection="1">
      <alignment horizontal="center"/>
    </xf>
    <xf numFmtId="49" fontId="14" fillId="0" borderId="3" xfId="2" applyNumberFormat="1" applyFont="1" applyBorder="1" applyAlignment="1" applyProtection="1">
      <alignment horizontal="center"/>
    </xf>
    <xf numFmtId="49" fontId="14" fillId="0" borderId="13" xfId="1" applyNumberFormat="1" applyFont="1" applyBorder="1" applyAlignment="1" applyProtection="1">
      <alignment horizontal="center"/>
    </xf>
    <xf numFmtId="49" fontId="14" fillId="0" borderId="41" xfId="1" applyNumberFormat="1" applyFont="1" applyBorder="1" applyAlignment="1" applyProtection="1">
      <alignment horizontal="center"/>
    </xf>
    <xf numFmtId="49" fontId="14" fillId="0" borderId="23" xfId="2" applyNumberFormat="1" applyFont="1" applyBorder="1" applyAlignment="1" applyProtection="1">
      <alignment horizontal="center"/>
    </xf>
    <xf numFmtId="49" fontId="14" fillId="0" borderId="60" xfId="2" applyNumberFormat="1" applyFont="1" applyBorder="1" applyAlignment="1" applyProtection="1">
      <alignment horizontal="center"/>
    </xf>
    <xf numFmtId="49" fontId="14" fillId="0" borderId="9" xfId="0" applyNumberFormat="1" applyFont="1" applyBorder="1" applyAlignment="1">
      <alignment horizontal="center"/>
    </xf>
    <xf numFmtId="49" fontId="14" fillId="0" borderId="7" xfId="0" applyNumberFormat="1" applyFont="1" applyFill="1" applyBorder="1" applyAlignment="1" applyProtection="1">
      <alignment horizontal="center"/>
    </xf>
    <xf numFmtId="49" fontId="14" fillId="0" borderId="47" xfId="2" applyNumberFormat="1" applyFont="1" applyBorder="1" applyAlignment="1">
      <alignment horizontal="center"/>
    </xf>
    <xf numFmtId="49" fontId="14" fillId="0" borderId="48" xfId="0" applyNumberFormat="1" applyFont="1" applyBorder="1" applyAlignment="1">
      <alignment horizontal="center"/>
    </xf>
    <xf numFmtId="49" fontId="14" fillId="0" borderId="12" xfId="0" applyNumberFormat="1" applyFont="1" applyBorder="1" applyAlignment="1">
      <alignment horizontal="center"/>
    </xf>
    <xf numFmtId="49" fontId="14" fillId="0" borderId="47" xfId="0" applyNumberFormat="1" applyFont="1" applyBorder="1" applyAlignment="1">
      <alignment horizontal="center"/>
    </xf>
    <xf numFmtId="49" fontId="14" fillId="0" borderId="48" xfId="0" applyNumberFormat="1" applyFont="1" applyBorder="1" applyAlignment="1" applyProtection="1">
      <alignment horizontal="center"/>
    </xf>
    <xf numFmtId="49" fontId="14" fillId="0" borderId="49" xfId="0" applyNumberFormat="1" applyFont="1" applyBorder="1" applyAlignment="1">
      <alignment horizontal="center"/>
    </xf>
    <xf numFmtId="49" fontId="14" fillId="0" borderId="23" xfId="2" applyNumberFormat="1" applyFont="1" applyBorder="1" applyAlignment="1">
      <alignment horizontal="center"/>
    </xf>
    <xf numFmtId="49" fontId="14" fillId="0" borderId="60" xfId="1" applyNumberFormat="1" applyFont="1" applyBorder="1" applyAlignment="1">
      <alignment horizontal="center" vertical="center"/>
    </xf>
    <xf numFmtId="49" fontId="14" fillId="0" borderId="65" xfId="1" applyNumberFormat="1" applyFont="1" applyBorder="1" applyAlignment="1">
      <alignment horizontal="center" vertical="center"/>
    </xf>
    <xf numFmtId="0" fontId="20" fillId="0" borderId="0" xfId="0" applyFont="1" applyBorder="1" applyAlignment="1">
      <alignment vertical="center" wrapText="1"/>
    </xf>
    <xf numFmtId="0" fontId="21" fillId="0" borderId="0" xfId="0" applyFont="1" applyBorder="1" applyAlignment="1">
      <alignment wrapText="1"/>
    </xf>
    <xf numFmtId="0" fontId="8" fillId="0" borderId="0" xfId="0" applyFont="1" applyAlignment="1">
      <alignment horizontal="center" vertical="top"/>
    </xf>
    <xf numFmtId="0" fontId="8" fillId="0" borderId="0" xfId="0" applyFont="1" applyAlignment="1">
      <alignment horizontal="right" vertical="top"/>
    </xf>
    <xf numFmtId="0" fontId="7" fillId="0" borderId="0" xfId="0" applyFont="1" applyAlignment="1">
      <alignment horizontal="justify" vertical="top"/>
    </xf>
    <xf numFmtId="0" fontId="8" fillId="0" borderId="0" xfId="0" applyFont="1" applyAlignment="1">
      <alignment horizontal="justify" vertical="top"/>
    </xf>
    <xf numFmtId="0" fontId="7" fillId="0" borderId="0" xfId="0" applyFont="1" applyAlignment="1">
      <alignment horizontal="justify" vertical="top" wrapText="1"/>
    </xf>
    <xf numFmtId="0" fontId="7" fillId="0" borderId="0" xfId="0" applyFont="1" applyAlignment="1">
      <alignment horizontal="center" vertical="top"/>
    </xf>
    <xf numFmtId="0" fontId="7" fillId="0" borderId="0" xfId="0" applyFont="1" applyBorder="1" applyAlignment="1">
      <alignment horizontal="center"/>
    </xf>
    <xf numFmtId="0" fontId="7" fillId="0" borderId="0" xfId="0" applyFont="1" applyAlignment="1">
      <alignment horizontal="justify" vertical="distributed" wrapText="1"/>
    </xf>
    <xf numFmtId="0" fontId="9" fillId="0" borderId="57" xfId="0" applyFont="1" applyBorder="1" applyAlignment="1">
      <alignment horizontal="left" vertical="top" indent="17"/>
    </xf>
    <xf numFmtId="0" fontId="10" fillId="0" borderId="6" xfId="0" applyFont="1" applyBorder="1" applyAlignment="1">
      <alignment vertical="top"/>
    </xf>
    <xf numFmtId="0" fontId="10" fillId="0" borderId="2" xfId="0" applyFont="1" applyBorder="1" applyAlignment="1">
      <alignment vertical="top"/>
    </xf>
    <xf numFmtId="0" fontId="9" fillId="0" borderId="58" xfId="0" applyFont="1" applyBorder="1" applyAlignment="1">
      <alignment horizontal="left" vertical="top" indent="17"/>
    </xf>
    <xf numFmtId="0" fontId="10" fillId="0" borderId="0" xfId="0" applyFont="1" applyBorder="1" applyAlignment="1">
      <alignment horizontal="left" vertical="top" indent="2"/>
    </xf>
    <xf numFmtId="0" fontId="10" fillId="0" borderId="0" xfId="0" applyFont="1" applyBorder="1" applyAlignment="1">
      <alignment vertical="top"/>
    </xf>
    <xf numFmtId="0" fontId="10" fillId="0" borderId="3" xfId="0" applyFont="1" applyBorder="1" applyAlignment="1">
      <alignment vertical="top"/>
    </xf>
    <xf numFmtId="0" fontId="9" fillId="0" borderId="7" xfId="0" applyFont="1" applyBorder="1" applyAlignment="1">
      <alignment horizontal="left" vertical="top" indent="2"/>
    </xf>
    <xf numFmtId="0" fontId="9" fillId="0" borderId="3" xfId="0" applyFont="1" applyBorder="1" applyAlignment="1">
      <alignment horizontal="right" vertical="top"/>
    </xf>
    <xf numFmtId="0" fontId="10" fillId="0" borderId="3" xfId="0" applyFont="1" applyBorder="1" applyAlignment="1">
      <alignment horizontal="right" vertical="top"/>
    </xf>
    <xf numFmtId="0" fontId="10" fillId="0" borderId="8" xfId="0" applyFont="1" applyBorder="1" applyAlignment="1">
      <alignment vertical="top"/>
    </xf>
    <xf numFmtId="0" fontId="10" fillId="0" borderId="9" xfId="0" applyFont="1" applyBorder="1" applyAlignment="1">
      <alignment vertical="top"/>
    </xf>
    <xf numFmtId="0" fontId="10" fillId="0" borderId="4" xfId="0" applyFont="1" applyBorder="1" applyAlignment="1">
      <alignment vertical="top"/>
    </xf>
    <xf numFmtId="0" fontId="10" fillId="0" borderId="5" xfId="0" applyFont="1" applyBorder="1" applyAlignment="1">
      <alignment horizontal="center" vertical="center"/>
    </xf>
    <xf numFmtId="0" fontId="10" fillId="0" borderId="2" xfId="0" applyFont="1" applyBorder="1" applyAlignment="1">
      <alignment horizontal="center" vertical="center"/>
    </xf>
    <xf numFmtId="0" fontId="10" fillId="0" borderId="7" xfId="0" applyFont="1" applyBorder="1" applyAlignment="1">
      <alignment horizontal="centerContinuous" vertical="center"/>
    </xf>
    <xf numFmtId="0" fontId="10" fillId="0" borderId="0" xfId="0" applyFont="1" applyBorder="1" applyAlignment="1">
      <alignment horizontal="centerContinuous" vertical="center"/>
    </xf>
    <xf numFmtId="0" fontId="10" fillId="0" borderId="3" xfId="0" applyFont="1" applyBorder="1" applyAlignment="1">
      <alignment horizontal="centerContinuous" vertical="center"/>
    </xf>
    <xf numFmtId="0" fontId="10" fillId="0" borderId="8" xfId="0" applyFont="1" applyBorder="1" applyAlignment="1">
      <alignment horizontal="centerContinuous" vertical="center"/>
    </xf>
    <xf numFmtId="0" fontId="10" fillId="0" borderId="9" xfId="0" applyFont="1" applyBorder="1" applyAlignment="1">
      <alignment horizontal="centerContinuous" vertical="center"/>
    </xf>
    <xf numFmtId="0" fontId="10" fillId="0" borderId="4" xfId="0" applyFont="1" applyBorder="1" applyAlignment="1">
      <alignment horizontal="centerContinuous" vertical="center"/>
    </xf>
    <xf numFmtId="0" fontId="10" fillId="0" borderId="9" xfId="0" applyFont="1" applyBorder="1" applyAlignment="1"/>
    <xf numFmtId="0" fontId="10" fillId="0" borderId="20" xfId="0" applyFont="1" applyBorder="1" applyAlignment="1"/>
    <xf numFmtId="0" fontId="10" fillId="0" borderId="5" xfId="0" applyFont="1" applyBorder="1"/>
    <xf numFmtId="0" fontId="10" fillId="0" borderId="6" xfId="0" applyFont="1" applyBorder="1"/>
    <xf numFmtId="0" fontId="10" fillId="0" borderId="2" xfId="0" applyFont="1" applyBorder="1"/>
    <xf numFmtId="0" fontId="10" fillId="0" borderId="7" xfId="0" applyFont="1" applyBorder="1"/>
    <xf numFmtId="0" fontId="10" fillId="0" borderId="0" xfId="0" applyFont="1" applyBorder="1"/>
    <xf numFmtId="0" fontId="10" fillId="0" borderId="3" xfId="0" applyFont="1" applyBorder="1"/>
    <xf numFmtId="0" fontId="10" fillId="0" borderId="8" xfId="0" applyFont="1" applyBorder="1"/>
    <xf numFmtId="0" fontId="10" fillId="0" borderId="9" xfId="0" applyFont="1" applyBorder="1"/>
    <xf numFmtId="0" fontId="10" fillId="0" borderId="4" xfId="0" applyFont="1" applyBorder="1"/>
    <xf numFmtId="49" fontId="10" fillId="0" borderId="6" xfId="0" applyNumberFormat="1" applyFont="1" applyBorder="1" applyAlignment="1">
      <alignment horizontal="right" vertical="center" wrapText="1"/>
    </xf>
    <xf numFmtId="49" fontId="10" fillId="0" borderId="0" xfId="0" applyNumberFormat="1" applyFont="1" applyBorder="1" applyAlignment="1">
      <alignment horizontal="right" vertical="center" wrapText="1"/>
    </xf>
    <xf numFmtId="49" fontId="10" fillId="0" borderId="9" xfId="0" applyNumberFormat="1" applyFont="1" applyBorder="1" applyAlignment="1">
      <alignment horizontal="right" vertical="center" wrapText="1"/>
    </xf>
    <xf numFmtId="49" fontId="10" fillId="0" borderId="2" xfId="0" applyNumberFormat="1" applyFont="1" applyBorder="1" applyAlignment="1">
      <alignment horizontal="right" vertical="center"/>
    </xf>
    <xf numFmtId="0" fontId="10" fillId="0" borderId="58" xfId="0" applyFont="1" applyBorder="1"/>
    <xf numFmtId="49" fontId="10" fillId="0" borderId="0" xfId="0" applyNumberFormat="1" applyFont="1" applyBorder="1" applyAlignment="1">
      <alignment horizontal="right"/>
    </xf>
    <xf numFmtId="0" fontId="10" fillId="0" borderId="7" xfId="0" applyFont="1" applyBorder="1" applyAlignment="1">
      <alignment horizontal="left" vertical="top" indent="2"/>
    </xf>
    <xf numFmtId="0" fontId="10" fillId="0" borderId="20" xfId="0" applyFont="1" applyBorder="1" applyAlignment="1">
      <alignment horizontal="centerContinuous" vertical="center"/>
    </xf>
    <xf numFmtId="0" fontId="10" fillId="0" borderId="21" xfId="0" applyFont="1" applyBorder="1" applyAlignment="1">
      <alignment horizontal="centerContinuous" vertical="center"/>
    </xf>
    <xf numFmtId="0" fontId="10" fillId="0" borderId="0" xfId="0" applyFont="1" applyBorder="1" applyAlignment="1"/>
    <xf numFmtId="0" fontId="10" fillId="0" borderId="8" xfId="0" applyFont="1" applyBorder="1" applyAlignment="1">
      <alignment horizontal="right"/>
    </xf>
    <xf numFmtId="49" fontId="10" fillId="0" borderId="0" xfId="0" applyNumberFormat="1" applyFont="1" applyBorder="1" applyAlignment="1">
      <alignment horizontal="center"/>
    </xf>
    <xf numFmtId="0" fontId="11" fillId="0" borderId="0" xfId="0" applyFont="1" applyAlignment="1">
      <alignment vertical="distributed"/>
    </xf>
    <xf numFmtId="0" fontId="23" fillId="0" borderId="0" xfId="0" applyFont="1" applyBorder="1" applyAlignment="1">
      <alignment horizontal="center" vertical="top"/>
    </xf>
    <xf numFmtId="0" fontId="23" fillId="0" borderId="0" xfId="0" applyFont="1" applyAlignment="1">
      <alignment horizontal="right" vertical="top"/>
    </xf>
    <xf numFmtId="0" fontId="23" fillId="0" borderId="0" xfId="0" applyFont="1" applyAlignment="1">
      <alignment horizontal="justify" vertical="top"/>
    </xf>
    <xf numFmtId="0" fontId="7" fillId="0" borderId="0" xfId="0" applyFont="1" applyBorder="1" applyAlignment="1">
      <alignment horizontal="center" vertical="top"/>
    </xf>
    <xf numFmtId="0" fontId="23" fillId="0" borderId="0" xfId="0" applyFont="1" applyBorder="1" applyAlignment="1">
      <alignment horizontal="centerContinuous" vertical="top"/>
    </xf>
    <xf numFmtId="0" fontId="23" fillId="0" borderId="0" xfId="0" applyFont="1" applyAlignment="1">
      <alignment horizontal="right" vertical="top"/>
    </xf>
    <xf numFmtId="0" fontId="23" fillId="0" borderId="0" xfId="0" applyFont="1" applyAlignment="1">
      <alignment horizontal="justify" vertical="top"/>
    </xf>
    <xf numFmtId="0" fontId="7" fillId="0" borderId="0" xfId="0" applyFont="1" applyAlignment="1">
      <alignment horizontal="justify" vertical="top" wrapText="1"/>
    </xf>
    <xf numFmtId="0" fontId="7" fillId="0" borderId="0" xfId="0" applyFont="1" applyAlignment="1">
      <alignment horizontal="justify" vertical="top"/>
    </xf>
    <xf numFmtId="0" fontId="8" fillId="0" borderId="0" xfId="0" applyFont="1" applyAlignment="1">
      <alignment horizontal="justify" vertical="center"/>
    </xf>
    <xf numFmtId="0" fontId="18" fillId="0" borderId="0" xfId="0" applyFont="1"/>
    <xf numFmtId="0" fontId="8"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0" xfId="0" applyFont="1" applyAlignment="1">
      <alignment horizontal="justify" vertical="distributed" wrapText="1"/>
    </xf>
    <xf numFmtId="0" fontId="23" fillId="0" borderId="0" xfId="0" applyFont="1" applyAlignment="1">
      <alignment horizontal="center" vertical="top"/>
    </xf>
    <xf numFmtId="0" fontId="10" fillId="0" borderId="7" xfId="0" applyFont="1" applyBorder="1" applyAlignment="1">
      <alignment horizontal="left" vertical="top" indent="1"/>
    </xf>
    <xf numFmtId="0" fontId="9" fillId="0" borderId="7" xfId="0" applyFont="1" applyBorder="1" applyAlignment="1">
      <alignment horizontal="left" vertical="top" indent="1"/>
    </xf>
    <xf numFmtId="0" fontId="10" fillId="0" borderId="0" xfId="0" applyFont="1" applyAlignment="1">
      <alignment vertical="top"/>
    </xf>
    <xf numFmtId="0" fontId="22" fillId="0" borderId="0" xfId="0" applyFont="1" applyAlignment="1">
      <alignment vertical="top"/>
    </xf>
    <xf numFmtId="0" fontId="9" fillId="0" borderId="0" xfId="0" applyFont="1" applyAlignment="1">
      <alignment vertical="top"/>
    </xf>
    <xf numFmtId="0" fontId="10" fillId="0" borderId="23" xfId="0" applyFont="1" applyBorder="1"/>
    <xf numFmtId="0" fontId="10" fillId="0" borderId="17" xfId="0" applyFont="1" applyBorder="1"/>
    <xf numFmtId="0" fontId="9" fillId="0" borderId="0" xfId="0" applyFont="1"/>
    <xf numFmtId="0" fontId="10" fillId="0" borderId="9" xfId="0" applyFont="1" applyBorder="1" applyAlignment="1">
      <alignment horizontal="right"/>
    </xf>
    <xf numFmtId="0" fontId="10" fillId="0" borderId="0" xfId="0" applyFont="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0" fontId="10" fillId="0" borderId="21" xfId="0" applyFont="1" applyBorder="1" applyAlignment="1">
      <alignment vertical="center"/>
    </xf>
    <xf numFmtId="49" fontId="14" fillId="0" borderId="7" xfId="0" applyNumberFormat="1" applyFont="1" applyBorder="1" applyAlignment="1">
      <alignment vertical="distributed" wrapText="1"/>
    </xf>
    <xf numFmtId="49" fontId="14" fillId="0" borderId="3" xfId="1" applyNumberFormat="1" applyFont="1" applyBorder="1" applyAlignment="1">
      <alignment vertical="distributed" wrapText="1"/>
    </xf>
    <xf numFmtId="0" fontId="14" fillId="0" borderId="8" xfId="0" applyFont="1" applyBorder="1" applyAlignment="1">
      <alignment vertical="distributed" wrapText="1"/>
    </xf>
    <xf numFmtId="40" fontId="14" fillId="0" borderId="4" xfId="1" applyNumberFormat="1" applyFont="1" applyBorder="1" applyAlignment="1">
      <alignment vertical="distributed" wrapText="1"/>
    </xf>
    <xf numFmtId="40" fontId="14" fillId="0" borderId="13" xfId="1" applyNumberFormat="1" applyFont="1" applyBorder="1" applyAlignment="1">
      <alignment vertical="distributed" wrapText="1"/>
    </xf>
    <xf numFmtId="10" fontId="14" fillId="0" borderId="13" xfId="1" applyNumberFormat="1" applyFont="1" applyBorder="1" applyAlignment="1">
      <alignment vertical="distributed" wrapText="1"/>
    </xf>
    <xf numFmtId="40" fontId="14" fillId="0" borderId="18" xfId="1" applyNumberFormat="1" applyFont="1" applyBorder="1" applyAlignment="1">
      <alignment vertical="distributed" wrapText="1"/>
    </xf>
    <xf numFmtId="10" fontId="14" fillId="0" borderId="18" xfId="1" applyNumberFormat="1" applyFont="1" applyBorder="1" applyAlignment="1">
      <alignment vertical="distributed" wrapText="1"/>
    </xf>
    <xf numFmtId="40" fontId="14" fillId="0" borderId="27" xfId="1" applyNumberFormat="1" applyFont="1" applyBorder="1" applyAlignment="1">
      <alignment vertical="distributed" wrapText="1"/>
    </xf>
    <xf numFmtId="10" fontId="14" fillId="0" borderId="27" xfId="1" applyNumberFormat="1" applyFont="1" applyBorder="1" applyAlignment="1">
      <alignment vertical="distributed" wrapText="1"/>
    </xf>
    <xf numFmtId="0" fontId="10" fillId="0" borderId="24" xfId="0" applyFont="1" applyBorder="1" applyAlignment="1">
      <alignment vertical="center"/>
    </xf>
    <xf numFmtId="49" fontId="14" fillId="0" borderId="18" xfId="1" applyNumberFormat="1" applyFont="1" applyBorder="1" applyAlignment="1">
      <alignment vertical="distributed" wrapText="1"/>
    </xf>
    <xf numFmtId="0" fontId="16" fillId="0" borderId="18" xfId="0" applyFont="1" applyBorder="1" applyAlignment="1">
      <alignment vertical="distributed" wrapText="1"/>
    </xf>
    <xf numFmtId="168" fontId="14" fillId="0" borderId="18" xfId="0" applyNumberFormat="1" applyFont="1" applyBorder="1" applyAlignment="1">
      <alignment vertical="distributed" wrapText="1"/>
    </xf>
    <xf numFmtId="167" fontId="14" fillId="0" borderId="18" xfId="0" applyNumberFormat="1" applyFont="1" applyBorder="1" applyAlignment="1">
      <alignment vertical="distributed" wrapText="1"/>
    </xf>
    <xf numFmtId="49" fontId="14" fillId="0" borderId="18" xfId="0" applyNumberFormat="1" applyFont="1" applyBorder="1" applyAlignment="1">
      <alignment vertical="distributed" wrapText="1"/>
    </xf>
    <xf numFmtId="165" fontId="14" fillId="0" borderId="18" xfId="1" applyNumberFormat="1" applyFont="1" applyBorder="1" applyAlignment="1">
      <alignment vertical="distributed" wrapText="1"/>
    </xf>
    <xf numFmtId="0" fontId="14" fillId="0" borderId="18" xfId="0" applyFont="1" applyBorder="1" applyAlignment="1">
      <alignment vertical="distributed" wrapText="1"/>
    </xf>
    <xf numFmtId="0" fontId="10" fillId="0" borderId="5" xfId="0" applyFont="1" applyBorder="1" applyAlignment="1">
      <alignment vertical="center"/>
    </xf>
    <xf numFmtId="0" fontId="10" fillId="0" borderId="2"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horizontal="right" vertical="center"/>
    </xf>
    <xf numFmtId="0" fontId="10" fillId="0" borderId="8" xfId="0" applyFont="1" applyBorder="1" applyAlignment="1">
      <alignment vertical="center"/>
    </xf>
    <xf numFmtId="0" fontId="10" fillId="0" borderId="4" xfId="0" applyFont="1" applyBorder="1" applyAlignment="1">
      <alignment horizontal="right" vertical="center"/>
    </xf>
    <xf numFmtId="0" fontId="10" fillId="0" borderId="0" xfId="0" applyFont="1" applyBorder="1" applyAlignment="1">
      <alignment horizontal="left" vertical="top" indent="1"/>
    </xf>
    <xf numFmtId="49" fontId="10" fillId="0" borderId="60" xfId="0" applyNumberFormat="1" applyFont="1" applyBorder="1" applyAlignment="1">
      <alignment horizontal="right"/>
    </xf>
    <xf numFmtId="165" fontId="10" fillId="0" borderId="60" xfId="0" applyNumberFormat="1" applyFont="1" applyBorder="1"/>
    <xf numFmtId="49" fontId="10" fillId="0" borderId="23" xfId="0" applyNumberFormat="1" applyFont="1" applyBorder="1" applyAlignment="1">
      <alignment horizontal="right"/>
    </xf>
    <xf numFmtId="165" fontId="10" fillId="0" borderId="23" xfId="0" applyNumberFormat="1" applyFont="1" applyBorder="1"/>
    <xf numFmtId="49" fontId="10" fillId="0" borderId="0" xfId="0" applyNumberFormat="1" applyFont="1" applyAlignment="1">
      <alignment horizontal="right"/>
    </xf>
    <xf numFmtId="165" fontId="10" fillId="0" borderId="0" xfId="0" applyNumberFormat="1" applyFont="1"/>
    <xf numFmtId="0" fontId="9" fillId="0" borderId="0" xfId="0" applyFont="1" applyAlignment="1">
      <alignment horizontal="right"/>
    </xf>
    <xf numFmtId="0" fontId="10" fillId="0" borderId="0" xfId="0" applyFont="1" applyAlignment="1"/>
    <xf numFmtId="171" fontId="10" fillId="0" borderId="0" xfId="0" applyNumberFormat="1" applyFont="1"/>
    <xf numFmtId="0" fontId="14" fillId="0" borderId="69" xfId="0" applyFont="1" applyBorder="1" applyAlignment="1">
      <alignment vertical="distributed" wrapText="1"/>
    </xf>
    <xf numFmtId="166" fontId="14" fillId="0" borderId="70" xfId="2" applyNumberFormat="1" applyFont="1" applyBorder="1" applyAlignment="1">
      <alignment vertical="distributed" wrapText="1"/>
    </xf>
    <xf numFmtId="0" fontId="16" fillId="0" borderId="69" xfId="0" applyFont="1" applyBorder="1" applyAlignment="1">
      <alignment vertical="distributed" wrapText="1"/>
    </xf>
    <xf numFmtId="0" fontId="14" fillId="0" borderId="71" xfId="0" applyFont="1" applyBorder="1" applyAlignment="1">
      <alignment vertical="distributed" wrapText="1"/>
    </xf>
    <xf numFmtId="0" fontId="14" fillId="0" borderId="30" xfId="0" applyFont="1" applyBorder="1" applyAlignment="1">
      <alignment vertical="distributed" wrapText="1"/>
    </xf>
    <xf numFmtId="40" fontId="14" fillId="0" borderId="30" xfId="1" applyNumberFormat="1" applyFont="1" applyBorder="1" applyAlignment="1">
      <alignment vertical="distributed" wrapText="1"/>
    </xf>
    <xf numFmtId="167" fontId="14" fillId="0" borderId="30" xfId="0" applyNumberFormat="1" applyFont="1" applyBorder="1" applyAlignment="1">
      <alignment vertical="distributed" wrapText="1"/>
    </xf>
    <xf numFmtId="166" fontId="14" fillId="0" borderId="72" xfId="2" applyNumberFormat="1" applyFont="1" applyBorder="1" applyAlignment="1">
      <alignment vertical="distributed" wrapText="1"/>
    </xf>
    <xf numFmtId="0" fontId="10" fillId="0" borderId="0" xfId="0" applyFont="1" applyBorder="1" applyAlignment="1">
      <alignment horizontal="right" vertical="center"/>
    </xf>
    <xf numFmtId="49" fontId="10" fillId="0" borderId="60" xfId="0" applyNumberFormat="1" applyFont="1" applyBorder="1" applyAlignment="1">
      <alignment horizontal="center" vertical="center"/>
    </xf>
    <xf numFmtId="0" fontId="10" fillId="0" borderId="60" xfId="0" applyFont="1" applyBorder="1" applyAlignment="1">
      <alignment vertical="center"/>
    </xf>
    <xf numFmtId="49" fontId="10" fillId="0" borderId="23" xfId="0" applyNumberFormat="1" applyFont="1" applyBorder="1" applyAlignment="1">
      <alignment horizontal="center" vertical="center"/>
    </xf>
    <xf numFmtId="0" fontId="10" fillId="0" borderId="23" xfId="0" applyFont="1" applyBorder="1" applyAlignment="1">
      <alignment vertical="center"/>
    </xf>
    <xf numFmtId="0" fontId="16" fillId="0" borderId="21" xfId="0" applyFont="1" applyBorder="1" applyAlignment="1">
      <alignment horizontal="center" vertical="center"/>
    </xf>
    <xf numFmtId="40" fontId="14" fillId="0" borderId="27" xfId="1" applyNumberFormat="1" applyFont="1" applyBorder="1" applyAlignment="1">
      <alignment horizontal="center" vertical="center"/>
    </xf>
    <xf numFmtId="49" fontId="14" fillId="0" borderId="27" xfId="1" applyNumberFormat="1" applyFont="1" applyFill="1" applyBorder="1" applyAlignment="1">
      <alignment horizontal="center" vertical="center"/>
    </xf>
    <xf numFmtId="49" fontId="14" fillId="0" borderId="73" xfId="1" applyNumberFormat="1" applyFont="1" applyBorder="1" applyAlignment="1">
      <alignment horizontal="center" vertical="center"/>
    </xf>
    <xf numFmtId="40" fontId="14" fillId="0" borderId="73" xfId="1" applyNumberFormat="1" applyFont="1" applyBorder="1" applyAlignment="1">
      <alignment vertical="center"/>
    </xf>
    <xf numFmtId="40" fontId="14" fillId="0" borderId="31" xfId="1" applyNumberFormat="1" applyFont="1" applyBorder="1" applyAlignment="1">
      <alignment vertical="center" textRotation="90"/>
    </xf>
    <xf numFmtId="49" fontId="14" fillId="0" borderId="31" xfId="1" applyNumberFormat="1" applyFont="1" applyBorder="1" applyAlignment="1">
      <alignment horizontal="center" vertical="center"/>
    </xf>
    <xf numFmtId="40" fontId="14" fillId="0" borderId="31" xfId="1" applyNumberFormat="1" applyFont="1" applyBorder="1" applyAlignment="1">
      <alignment vertical="center"/>
    </xf>
    <xf numFmtId="40" fontId="14" fillId="0" borderId="31" xfId="1" applyNumberFormat="1" applyFont="1" applyFill="1" applyBorder="1" applyAlignment="1">
      <alignment vertical="center"/>
    </xf>
    <xf numFmtId="40" fontId="14" fillId="0" borderId="27" xfId="1" applyNumberFormat="1" applyFont="1" applyBorder="1" applyAlignment="1">
      <alignment horizontal="center" vertical="top" wrapText="1"/>
    </xf>
    <xf numFmtId="40" fontId="14" fillId="0" borderId="73" xfId="1" applyNumberFormat="1" applyFont="1" applyBorder="1" applyAlignment="1">
      <alignment vertical="top" textRotation="90"/>
    </xf>
    <xf numFmtId="40" fontId="14" fillId="0" borderId="73" xfId="1" applyNumberFormat="1" applyFont="1" applyFill="1" applyBorder="1" applyAlignment="1">
      <alignment vertical="top"/>
    </xf>
    <xf numFmtId="40" fontId="14" fillId="0" borderId="31" xfId="1" applyNumberFormat="1" applyFont="1" applyBorder="1" applyAlignment="1">
      <alignment vertical="top" textRotation="90"/>
    </xf>
    <xf numFmtId="40" fontId="14" fillId="0" borderId="31" xfId="1" applyNumberFormat="1" applyFont="1" applyFill="1" applyBorder="1" applyAlignment="1">
      <alignment vertical="top"/>
    </xf>
    <xf numFmtId="40" fontId="14" fillId="0" borderId="27" xfId="1" applyNumberFormat="1" applyFont="1" applyFill="1" applyBorder="1" applyAlignment="1">
      <alignment horizontal="center" vertical="top"/>
    </xf>
    <xf numFmtId="40" fontId="14" fillId="0" borderId="27" xfId="1" applyNumberFormat="1" applyFont="1" applyBorder="1" applyAlignment="1">
      <alignment vertical="top"/>
    </xf>
    <xf numFmtId="0" fontId="14" fillId="0" borderId="0" xfId="0" applyFont="1" applyBorder="1" applyAlignment="1">
      <alignment vertical="top"/>
    </xf>
    <xf numFmtId="168" fontId="14" fillId="0" borderId="0" xfId="0" applyNumberFormat="1" applyFont="1" applyBorder="1" applyAlignment="1">
      <alignment vertical="top"/>
    </xf>
    <xf numFmtId="0" fontId="14" fillId="0" borderId="61" xfId="0" applyFont="1" applyBorder="1" applyAlignment="1">
      <alignment vertical="top"/>
    </xf>
    <xf numFmtId="168" fontId="14" fillId="0" borderId="62" xfId="0" applyNumberFormat="1" applyFont="1" applyBorder="1" applyAlignment="1">
      <alignment horizontal="left" vertical="top" indent="7"/>
    </xf>
    <xf numFmtId="168" fontId="14" fillId="0" borderId="74" xfId="0" applyNumberFormat="1" applyFont="1" applyBorder="1" applyAlignment="1">
      <alignment vertical="top"/>
    </xf>
    <xf numFmtId="49" fontId="14" fillId="0" borderId="13" xfId="1" applyNumberFormat="1" applyFont="1" applyBorder="1" applyAlignment="1">
      <alignment horizontal="center" vertical="top"/>
    </xf>
    <xf numFmtId="40" fontId="14" fillId="0" borderId="13" xfId="1" applyNumberFormat="1" applyFont="1" applyBorder="1" applyAlignment="1">
      <alignment vertical="top"/>
    </xf>
    <xf numFmtId="40" fontId="14" fillId="0" borderId="40" xfId="1" applyNumberFormat="1" applyFont="1" applyBorder="1" applyAlignment="1">
      <alignment vertical="top"/>
    </xf>
    <xf numFmtId="0" fontId="14" fillId="0" borderId="64" xfId="0" applyFont="1" applyBorder="1" applyAlignment="1">
      <alignment vertical="top"/>
    </xf>
    <xf numFmtId="168" fontId="14" fillId="0" borderId="65" xfId="0" applyNumberFormat="1" applyFont="1" applyBorder="1" applyAlignment="1">
      <alignment horizontal="left" vertical="top" indent="7"/>
    </xf>
    <xf numFmtId="168" fontId="14" fillId="0" borderId="33" xfId="0" applyNumberFormat="1" applyFont="1" applyBorder="1" applyAlignment="1">
      <alignment vertical="top"/>
    </xf>
    <xf numFmtId="49" fontId="14" fillId="0" borderId="30" xfId="1" applyNumberFormat="1" applyFont="1" applyBorder="1" applyAlignment="1">
      <alignment horizontal="center" vertical="top"/>
    </xf>
    <xf numFmtId="40" fontId="14" fillId="0" borderId="42" xfId="1" applyNumberFormat="1" applyFont="1" applyBorder="1" applyAlignment="1">
      <alignment vertical="top"/>
    </xf>
    <xf numFmtId="49" fontId="14" fillId="0" borderId="13" xfId="2" applyNumberFormat="1" applyFont="1" applyBorder="1" applyAlignment="1">
      <alignment horizontal="center" vertical="top"/>
    </xf>
    <xf numFmtId="166" fontId="14" fillId="0" borderId="13" xfId="2" applyNumberFormat="1" applyFont="1" applyBorder="1" applyAlignment="1">
      <alignment vertical="top"/>
    </xf>
    <xf numFmtId="166" fontId="14" fillId="0" borderId="40" xfId="2" applyNumberFormat="1" applyFont="1" applyBorder="1" applyAlignment="1">
      <alignment vertical="top"/>
    </xf>
    <xf numFmtId="49" fontId="14" fillId="0" borderId="30" xfId="2" applyNumberFormat="1" applyFont="1" applyBorder="1" applyAlignment="1">
      <alignment horizontal="center" vertical="top"/>
    </xf>
    <xf numFmtId="166" fontId="14" fillId="0" borderId="30" xfId="2" applyNumberFormat="1" applyFont="1" applyBorder="1" applyAlignment="1">
      <alignment vertical="top"/>
    </xf>
    <xf numFmtId="166" fontId="14" fillId="0" borderId="42" xfId="2" applyNumberFormat="1" applyFont="1" applyBorder="1" applyAlignment="1">
      <alignment vertical="top"/>
    </xf>
    <xf numFmtId="0" fontId="14" fillId="0" borderId="27" xfId="0" applyFont="1" applyBorder="1" applyAlignment="1">
      <alignment vertical="distributed" wrapText="1"/>
    </xf>
    <xf numFmtId="49" fontId="14" fillId="0" borderId="73" xfId="0" applyNumberFormat="1" applyFont="1" applyBorder="1" applyAlignment="1">
      <alignment vertical="distributed" wrapText="1"/>
    </xf>
    <xf numFmtId="0" fontId="14" fillId="0" borderId="31" xfId="0" applyFont="1" applyBorder="1" applyAlignment="1">
      <alignment vertical="distributed" wrapText="1"/>
    </xf>
    <xf numFmtId="0" fontId="14" fillId="0" borderId="73" xfId="0" applyFont="1" applyBorder="1" applyAlignment="1">
      <alignment vertical="distributed" wrapText="1"/>
    </xf>
    <xf numFmtId="168" fontId="14" fillId="0" borderId="27" xfId="0" applyNumberFormat="1" applyFont="1" applyBorder="1" applyAlignment="1">
      <alignment vertical="distributed" wrapText="1"/>
    </xf>
    <xf numFmtId="168" fontId="14" fillId="0" borderId="73" xfId="0" applyNumberFormat="1" applyFont="1" applyBorder="1" applyAlignment="1">
      <alignment vertical="distributed" wrapText="1"/>
    </xf>
    <xf numFmtId="168" fontId="14" fillId="0" borderId="31" xfId="0" applyNumberFormat="1" applyFont="1" applyBorder="1" applyAlignment="1">
      <alignment vertical="distributed" wrapText="1"/>
    </xf>
    <xf numFmtId="49" fontId="10" fillId="0" borderId="0" xfId="0" applyNumberFormat="1" applyFont="1" applyBorder="1"/>
    <xf numFmtId="49" fontId="14" fillId="0" borderId="0" xfId="1" applyNumberFormat="1" applyFont="1" applyBorder="1" applyAlignment="1">
      <alignment vertical="distributed" wrapText="1"/>
    </xf>
    <xf numFmtId="49" fontId="10" fillId="0" borderId="7" xfId="0" applyNumberFormat="1" applyFont="1" applyBorder="1" applyAlignment="1">
      <alignment vertical="center"/>
    </xf>
    <xf numFmtId="49" fontId="10" fillId="0" borderId="0" xfId="0" applyNumberFormat="1" applyFont="1" applyBorder="1" applyAlignment="1">
      <alignment vertical="center"/>
    </xf>
    <xf numFmtId="0" fontId="22" fillId="0" borderId="6" xfId="0" applyFont="1" applyBorder="1" applyAlignment="1">
      <alignment vertical="top"/>
    </xf>
    <xf numFmtId="0" fontId="22" fillId="0" borderId="2" xfId="0" applyFont="1" applyBorder="1" applyAlignment="1">
      <alignment vertical="top"/>
    </xf>
    <xf numFmtId="0" fontId="22" fillId="0" borderId="0" xfId="0" applyFont="1" applyBorder="1" applyAlignment="1">
      <alignment vertical="top"/>
    </xf>
    <xf numFmtId="0" fontId="22" fillId="0" borderId="3" xfId="0" applyFont="1" applyBorder="1" applyAlignment="1">
      <alignment vertical="top"/>
    </xf>
    <xf numFmtId="0" fontId="22" fillId="0" borderId="59" xfId="0" applyFont="1" applyBorder="1" applyAlignment="1">
      <alignment vertical="top"/>
    </xf>
    <xf numFmtId="0" fontId="22" fillId="0" borderId="9" xfId="0" applyFont="1" applyBorder="1" applyAlignment="1">
      <alignment vertical="top"/>
    </xf>
    <xf numFmtId="0" fontId="22" fillId="0" borderId="4" xfId="0" applyFont="1" applyBorder="1" applyAlignment="1">
      <alignment vertical="top"/>
    </xf>
    <xf numFmtId="0" fontId="14" fillId="0" borderId="4" xfId="0" applyFont="1" applyBorder="1" applyAlignment="1"/>
    <xf numFmtId="0" fontId="0" fillId="0" borderId="0" xfId="0" applyAlignment="1">
      <alignment vertical="distributed" wrapText="1"/>
    </xf>
    <xf numFmtId="0" fontId="0" fillId="0" borderId="0" xfId="0" applyBorder="1" applyAlignment="1">
      <alignment vertical="distributed" wrapText="1"/>
    </xf>
    <xf numFmtId="0" fontId="5" fillId="0" borderId="0" xfId="0" applyFont="1" applyAlignment="1">
      <alignment vertical="distributed" wrapText="1"/>
    </xf>
    <xf numFmtId="0" fontId="0" fillId="2" borderId="0" xfId="0" applyFill="1" applyAlignment="1">
      <alignment vertical="distributed"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0" fillId="0" borderId="0" xfId="0" applyAlignment="1">
      <alignment horizontal="center" vertical="center" wrapText="1"/>
    </xf>
    <xf numFmtId="0" fontId="5" fillId="2" borderId="0" xfId="0" applyFont="1" applyFill="1" applyAlignment="1">
      <alignment horizontal="center" vertical="center" wrapText="1"/>
    </xf>
    <xf numFmtId="0" fontId="5" fillId="0" borderId="0" xfId="0" applyFont="1" applyAlignment="1">
      <alignment horizontal="center" vertical="center"/>
    </xf>
    <xf numFmtId="0" fontId="9" fillId="0" borderId="0" xfId="0" applyFont="1" applyAlignment="1">
      <alignment horizontal="right" vertical="top"/>
    </xf>
    <xf numFmtId="0" fontId="24" fillId="0" borderId="0" xfId="0" applyFont="1" applyBorder="1" applyAlignment="1">
      <alignment horizontal="centerContinuous" vertical="top"/>
    </xf>
    <xf numFmtId="0" fontId="10" fillId="0" borderId="0" xfId="0" applyFont="1" applyAlignment="1">
      <alignment horizontal="centerContinuous" vertical="top"/>
    </xf>
    <xf numFmtId="0" fontId="9" fillId="0" borderId="6" xfId="0" applyFont="1" applyBorder="1" applyAlignment="1">
      <alignment vertical="center" wrapText="1"/>
    </xf>
    <xf numFmtId="49" fontId="10" fillId="0" borderId="13" xfId="0" applyNumberFormat="1" applyFont="1" applyBorder="1" applyAlignment="1">
      <alignment vertical="top" wrapText="1"/>
    </xf>
    <xf numFmtId="49" fontId="10" fillId="0" borderId="18" xfId="0" applyNumberFormat="1" applyFont="1" applyBorder="1" applyAlignment="1">
      <alignment vertical="top" wrapText="1"/>
    </xf>
    <xf numFmtId="0" fontId="10" fillId="0" borderId="18" xfId="0" applyFont="1" applyBorder="1" applyAlignment="1">
      <alignment vertical="top" wrapText="1"/>
    </xf>
    <xf numFmtId="0" fontId="10" fillId="0" borderId="6" xfId="0" applyFont="1" applyBorder="1" applyAlignment="1">
      <alignment horizontal="left" vertical="center"/>
    </xf>
    <xf numFmtId="0" fontId="10" fillId="0" borderId="0" xfId="0" applyFont="1" applyBorder="1" applyAlignment="1">
      <alignment horizontal="left" vertical="center"/>
    </xf>
    <xf numFmtId="0" fontId="10" fillId="0" borderId="9" xfId="0" applyFont="1" applyBorder="1" applyAlignment="1">
      <alignment horizontal="left" vertical="center"/>
    </xf>
    <xf numFmtId="0" fontId="10" fillId="0" borderId="13" xfId="0" applyFont="1" applyBorder="1" applyAlignment="1">
      <alignment vertical="top" wrapText="1"/>
    </xf>
    <xf numFmtId="0" fontId="10" fillId="0" borderId="14" xfId="0" applyFont="1" applyBorder="1" applyAlignment="1">
      <alignment vertical="top" wrapText="1"/>
    </xf>
    <xf numFmtId="0" fontId="10" fillId="0" borderId="15" xfId="0" applyFont="1" applyBorder="1" applyAlignment="1">
      <alignment vertical="top" wrapText="1"/>
    </xf>
    <xf numFmtId="0" fontId="10" fillId="0" borderId="16" xfId="0" applyFont="1" applyBorder="1" applyAlignment="1">
      <alignment vertical="top" wrapText="1"/>
    </xf>
    <xf numFmtId="0" fontId="10" fillId="0" borderId="17" xfId="0" applyFont="1" applyBorder="1" applyAlignment="1">
      <alignment vertical="top" wrapText="1"/>
    </xf>
    <xf numFmtId="49" fontId="10" fillId="0" borderId="74" xfId="0" applyNumberFormat="1" applyFont="1" applyBorder="1" applyAlignment="1">
      <alignment vertical="top" wrapText="1"/>
    </xf>
    <xf numFmtId="49" fontId="10" fillId="0" borderId="17" xfId="0" applyNumberFormat="1" applyFont="1" applyBorder="1" applyAlignment="1">
      <alignment vertical="top" wrapText="1"/>
    </xf>
    <xf numFmtId="49" fontId="7" fillId="0" borderId="1" xfId="0" applyNumberFormat="1" applyFont="1" applyBorder="1" applyAlignment="1">
      <alignment vertical="top" wrapText="1"/>
    </xf>
    <xf numFmtId="0" fontId="8" fillId="0" borderId="1" xfId="0" applyFont="1" applyBorder="1" applyAlignment="1">
      <alignment vertical="top" wrapText="1"/>
    </xf>
    <xf numFmtId="0" fontId="9" fillId="0" borderId="0" xfId="0" applyFont="1" applyAlignment="1">
      <alignment horizontal="right" vertical="top"/>
    </xf>
    <xf numFmtId="0" fontId="7" fillId="0" borderId="0" xfId="0" applyFont="1" applyAlignment="1">
      <alignment horizontal="center" vertical="top"/>
    </xf>
    <xf numFmtId="0" fontId="7" fillId="0" borderId="0" xfId="0" applyFont="1" applyAlignment="1">
      <alignment horizontal="center" vertical="top"/>
    </xf>
    <xf numFmtId="0" fontId="20" fillId="0" borderId="0" xfId="0" applyFont="1" applyAlignment="1">
      <alignment vertical="top"/>
    </xf>
    <xf numFmtId="0" fontId="7" fillId="0" borderId="0" xfId="0" applyFont="1" applyAlignment="1">
      <alignment horizontal="center" vertical="top"/>
    </xf>
    <xf numFmtId="0" fontId="4" fillId="0" borderId="0" xfId="0" applyFont="1" applyAlignment="1">
      <alignment horizontal="centerContinuous" vertical="center"/>
    </xf>
    <xf numFmtId="0" fontId="21" fillId="0" borderId="0" xfId="0" applyFont="1" applyFill="1" applyBorder="1" applyAlignment="1">
      <alignment wrapText="1"/>
    </xf>
    <xf numFmtId="170" fontId="21" fillId="0" borderId="0" xfId="0" applyNumberFormat="1" applyFont="1" applyFill="1" applyBorder="1" applyAlignment="1">
      <alignment horizontal="left" wrapText="1"/>
    </xf>
    <xf numFmtId="0" fontId="0" fillId="0" borderId="0" xfId="0" applyFill="1"/>
    <xf numFmtId="0" fontId="20" fillId="0" borderId="0" xfId="0" applyFont="1" applyFill="1" applyBorder="1" applyAlignment="1">
      <alignment vertical="center" wrapText="1"/>
    </xf>
    <xf numFmtId="0" fontId="20" fillId="0" borderId="0" xfId="0" applyFont="1" applyFill="1" applyAlignment="1">
      <alignment vertical="top"/>
    </xf>
    <xf numFmtId="0" fontId="7" fillId="0" borderId="0" xfId="0" applyFont="1" applyAlignment="1">
      <alignment horizontal="justify" vertical="distributed" wrapText="1"/>
    </xf>
    <xf numFmtId="0" fontId="7" fillId="0" borderId="0" xfId="0" applyFont="1" applyAlignment="1">
      <alignment horizontal="center" vertical="top"/>
    </xf>
    <xf numFmtId="0" fontId="9" fillId="0" borderId="0" xfId="0" applyFont="1" applyAlignment="1">
      <alignment horizontal="right" vertical="top"/>
    </xf>
    <xf numFmtId="0" fontId="7" fillId="0" borderId="0" xfId="0" applyFont="1" applyAlignment="1">
      <alignment horizontal="justify" vertical="top" wrapText="1"/>
    </xf>
    <xf numFmtId="0" fontId="7" fillId="0" borderId="0" xfId="0" applyFont="1" applyAlignment="1">
      <alignment horizontal="justify" vertical="top"/>
    </xf>
    <xf numFmtId="0" fontId="9" fillId="3" borderId="57" xfId="0" applyFont="1" applyFill="1" applyBorder="1" applyAlignment="1">
      <alignment horizontal="left" vertical="top" indent="17"/>
    </xf>
    <xf numFmtId="0" fontId="10" fillId="3" borderId="6" xfId="0" applyFont="1" applyFill="1" applyBorder="1" applyAlignment="1">
      <alignment vertical="top"/>
    </xf>
    <xf numFmtId="0" fontId="10" fillId="3" borderId="2" xfId="0" applyFont="1" applyFill="1" applyBorder="1" applyAlignment="1">
      <alignment vertical="top"/>
    </xf>
    <xf numFmtId="0" fontId="9" fillId="3" borderId="58" xfId="0" applyFont="1" applyFill="1" applyBorder="1" applyAlignment="1">
      <alignment horizontal="left" vertical="top" indent="17"/>
    </xf>
    <xf numFmtId="0" fontId="10" fillId="3" borderId="0" xfId="0" applyFont="1" applyFill="1" applyBorder="1" applyAlignment="1">
      <alignment horizontal="left" vertical="top" indent="2"/>
    </xf>
    <xf numFmtId="0" fontId="10" fillId="3" borderId="0" xfId="0" applyFont="1" applyFill="1" applyBorder="1" applyAlignment="1">
      <alignment vertical="top"/>
    </xf>
    <xf numFmtId="0" fontId="10" fillId="3" borderId="3" xfId="0" applyFont="1" applyFill="1" applyBorder="1" applyAlignment="1">
      <alignment vertical="top"/>
    </xf>
    <xf numFmtId="0" fontId="10" fillId="3" borderId="7" xfId="0" applyFont="1" applyFill="1" applyBorder="1" applyAlignment="1">
      <alignment horizontal="left" vertical="top" indent="1"/>
    </xf>
    <xf numFmtId="0" fontId="9" fillId="3" borderId="7" xfId="0" applyFont="1" applyFill="1" applyBorder="1" applyAlignment="1">
      <alignment horizontal="left" vertical="top" indent="1"/>
    </xf>
    <xf numFmtId="0" fontId="9" fillId="3" borderId="3" xfId="0" applyFont="1" applyFill="1" applyBorder="1" applyAlignment="1">
      <alignment horizontal="right" vertical="top"/>
    </xf>
    <xf numFmtId="0" fontId="10" fillId="3" borderId="3" xfId="0" applyFont="1" applyFill="1" applyBorder="1" applyAlignment="1">
      <alignment horizontal="right" vertical="top"/>
    </xf>
    <xf numFmtId="0" fontId="10" fillId="3" borderId="9" xfId="0" applyFont="1" applyFill="1" applyBorder="1" applyAlignment="1">
      <alignment vertical="top"/>
    </xf>
    <xf numFmtId="0" fontId="10" fillId="3" borderId="4" xfId="0" applyFont="1" applyFill="1" applyBorder="1" applyAlignment="1">
      <alignment vertical="top"/>
    </xf>
    <xf numFmtId="0" fontId="10" fillId="3" borderId="0" xfId="0" applyFont="1" applyFill="1"/>
    <xf numFmtId="0" fontId="9" fillId="3" borderId="0" xfId="0" applyFont="1" applyFill="1"/>
    <xf numFmtId="0" fontId="9" fillId="3" borderId="75" xfId="0" applyFont="1" applyFill="1" applyBorder="1" applyAlignment="1">
      <alignment horizontal="centerContinuous" vertical="center" wrapText="1"/>
    </xf>
    <xf numFmtId="0" fontId="9" fillId="3" borderId="21" xfId="0" applyFont="1" applyFill="1" applyBorder="1" applyAlignment="1">
      <alignment horizontal="centerContinuous" vertical="center" wrapText="1"/>
    </xf>
    <xf numFmtId="0" fontId="9" fillId="3" borderId="20" xfId="0" applyFont="1" applyFill="1" applyBorder="1" applyAlignment="1">
      <alignment horizontal="centerContinuous" vertical="center" wrapText="1"/>
    </xf>
    <xf numFmtId="0" fontId="9" fillId="3" borderId="1" xfId="0" applyFont="1" applyFill="1" applyBorder="1" applyAlignment="1">
      <alignment horizontal="center" vertical="center" wrapText="1"/>
    </xf>
    <xf numFmtId="0" fontId="10" fillId="3" borderId="13" xfId="0" applyFont="1" applyFill="1" applyBorder="1" applyAlignment="1">
      <alignment vertical="top" wrapText="1"/>
    </xf>
    <xf numFmtId="49" fontId="10" fillId="3" borderId="18" xfId="0" applyNumberFormat="1" applyFont="1" applyFill="1" applyBorder="1" applyAlignment="1">
      <alignment vertical="top" wrapText="1"/>
    </xf>
    <xf numFmtId="0" fontId="10" fillId="3" borderId="18" xfId="0" applyFont="1" applyFill="1" applyBorder="1" applyAlignment="1">
      <alignment vertical="top" wrapText="1"/>
    </xf>
    <xf numFmtId="0" fontId="10" fillId="3" borderId="5" xfId="0" applyFont="1" applyFill="1" applyBorder="1"/>
    <xf numFmtId="0" fontId="10" fillId="3" borderId="6" xfId="0" applyFont="1" applyFill="1" applyBorder="1"/>
    <xf numFmtId="0" fontId="10" fillId="3" borderId="2" xfId="0" applyFont="1" applyFill="1" applyBorder="1"/>
    <xf numFmtId="0" fontId="10" fillId="3" borderId="7" xfId="0" applyFont="1" applyFill="1" applyBorder="1"/>
    <xf numFmtId="0" fontId="10" fillId="3" borderId="0" xfId="0" applyFont="1" applyFill="1" applyBorder="1"/>
    <xf numFmtId="0" fontId="10" fillId="3" borderId="3" xfId="0" applyFont="1" applyFill="1" applyBorder="1"/>
    <xf numFmtId="0" fontId="10" fillId="3" borderId="8" xfId="0" applyFont="1" applyFill="1" applyBorder="1" applyAlignment="1">
      <alignment horizontal="right"/>
    </xf>
    <xf numFmtId="0" fontId="10" fillId="3" borderId="9" xfId="0" applyFont="1" applyFill="1" applyBorder="1" applyAlignment="1">
      <alignment horizontal="right"/>
    </xf>
    <xf numFmtId="0" fontId="10" fillId="3" borderId="9" xfId="0" applyFont="1" applyFill="1" applyBorder="1" applyAlignment="1"/>
    <xf numFmtId="0" fontId="10" fillId="3" borderId="9" xfId="0" applyFont="1" applyFill="1" applyBorder="1"/>
    <xf numFmtId="0" fontId="10" fillId="3" borderId="4" xfId="0" applyFont="1" applyFill="1" applyBorder="1"/>
    <xf numFmtId="49" fontId="3" fillId="3" borderId="0" xfId="0" applyNumberFormat="1" applyFont="1" applyFill="1" applyBorder="1"/>
    <xf numFmtId="0" fontId="9" fillId="0" borderId="0" xfId="0" applyFont="1" applyAlignment="1">
      <alignment horizontal="right" vertical="top"/>
    </xf>
    <xf numFmtId="0" fontId="23" fillId="0" borderId="0" xfId="0" applyFont="1" applyAlignment="1">
      <alignment horizontal="right" vertical="top"/>
    </xf>
    <xf numFmtId="0" fontId="18" fillId="0" borderId="0" xfId="0" applyFont="1" applyAlignment="1">
      <alignment vertical="top"/>
    </xf>
    <xf numFmtId="0" fontId="7" fillId="0" borderId="0" xfId="0" applyFont="1" applyAlignment="1">
      <alignment horizontal="justify" vertical="top"/>
    </xf>
    <xf numFmtId="0" fontId="9" fillId="0" borderId="0" xfId="0" applyFont="1" applyAlignment="1">
      <alignment horizontal="right" vertical="top"/>
    </xf>
    <xf numFmtId="0" fontId="7" fillId="0" borderId="0" xfId="0" applyFont="1" applyAlignment="1">
      <alignment horizontal="justify" vertical="distributed" wrapText="1"/>
    </xf>
    <xf numFmtId="0" fontId="7" fillId="0" borderId="0" xfId="0" applyFont="1" applyAlignment="1">
      <alignment horizontal="justify" vertical="top" wrapText="1"/>
    </xf>
    <xf numFmtId="0" fontId="7" fillId="0" borderId="0" xfId="0" applyFont="1" applyAlignment="1">
      <alignment horizontal="justify" vertical="top"/>
    </xf>
    <xf numFmtId="0" fontId="25" fillId="0" borderId="0" xfId="0" applyFont="1" applyAlignment="1">
      <alignment horizontal="center" vertical="center"/>
    </xf>
    <xf numFmtId="0" fontId="9" fillId="0" borderId="0" xfId="0" applyFont="1" applyAlignment="1">
      <alignment horizontal="right" vertical="center"/>
    </xf>
    <xf numFmtId="0" fontId="26" fillId="0" borderId="0" xfId="0" applyFont="1" applyAlignment="1">
      <alignment horizontal="right" vertical="center"/>
    </xf>
    <xf numFmtId="0" fontId="8" fillId="0" borderId="0" xfId="0" applyFont="1" applyAlignment="1">
      <alignment horizontal="center" vertical="center"/>
    </xf>
    <xf numFmtId="0" fontId="25" fillId="0" borderId="0" xfId="0" applyFont="1" applyAlignment="1">
      <alignment horizontal="center"/>
    </xf>
    <xf numFmtId="0" fontId="26" fillId="0" borderId="0" xfId="0" applyFont="1" applyAlignment="1">
      <alignment horizontal="right" vertical="top"/>
    </xf>
    <xf numFmtId="0" fontId="2" fillId="0" borderId="3" xfId="0" applyFont="1" applyBorder="1" applyAlignment="1">
      <alignment horizontal="right" vertical="top"/>
    </xf>
    <xf numFmtId="0" fontId="9" fillId="0" borderId="3" xfId="0" applyFont="1" applyBorder="1" applyAlignment="1">
      <alignment horizontal="right" vertical="center"/>
    </xf>
    <xf numFmtId="0" fontId="9" fillId="0" borderId="0" xfId="0" applyFont="1" applyBorder="1" applyAlignment="1">
      <alignment horizontal="right" vertical="center"/>
    </xf>
    <xf numFmtId="0" fontId="23" fillId="0" borderId="0" xfId="0" applyFont="1" applyAlignment="1">
      <alignment horizontal="right" vertical="top"/>
    </xf>
    <xf numFmtId="49" fontId="14" fillId="0" borderId="16" xfId="1" applyNumberFormat="1" applyFont="1" applyBorder="1" applyAlignment="1">
      <alignment vertical="distributed" wrapText="1"/>
    </xf>
    <xf numFmtId="49" fontId="14" fillId="0" borderId="17" xfId="1" applyNumberFormat="1" applyFont="1" applyBorder="1" applyAlignment="1">
      <alignment vertical="distributed" wrapText="1"/>
    </xf>
    <xf numFmtId="0" fontId="8" fillId="0" borderId="0" xfId="0" applyFont="1"/>
    <xf numFmtId="49" fontId="7" fillId="0" borderId="0" xfId="0" applyNumberFormat="1" applyFont="1" applyAlignment="1">
      <alignment horizontal="center"/>
    </xf>
    <xf numFmtId="0" fontId="7" fillId="0" borderId="0" xfId="0" applyFont="1" applyAlignment="1">
      <alignment horizontal="justify" vertical="distributed" wrapText="1"/>
    </xf>
    <xf numFmtId="0" fontId="10" fillId="3" borderId="38" xfId="0" applyFont="1" applyFill="1" applyBorder="1" applyAlignment="1">
      <alignment vertical="top" wrapText="1"/>
    </xf>
    <xf numFmtId="0" fontId="10" fillId="3" borderId="39" xfId="0" applyFont="1" applyFill="1" applyBorder="1" applyAlignment="1">
      <alignment vertical="top" wrapText="1"/>
    </xf>
    <xf numFmtId="0" fontId="10" fillId="3" borderId="31" xfId="0" applyFont="1" applyFill="1" applyBorder="1" applyAlignment="1">
      <alignment vertical="top" wrapText="1"/>
    </xf>
    <xf numFmtId="49" fontId="10" fillId="0" borderId="16" xfId="0" applyNumberFormat="1" applyFont="1" applyBorder="1" applyAlignment="1">
      <alignment vertical="top" wrapText="1"/>
    </xf>
    <xf numFmtId="49" fontId="10" fillId="0" borderId="17" xfId="0" applyNumberFormat="1" applyFont="1" applyBorder="1" applyAlignment="1">
      <alignment vertical="top" wrapText="1"/>
    </xf>
    <xf numFmtId="49" fontId="10" fillId="0" borderId="14" xfId="0" applyNumberFormat="1" applyFont="1" applyBorder="1" applyAlignment="1">
      <alignment vertical="top" wrapText="1"/>
    </xf>
    <xf numFmtId="49" fontId="10" fillId="0" borderId="74" xfId="0" applyNumberFormat="1" applyFont="1" applyBorder="1" applyAlignment="1">
      <alignment vertical="top" wrapText="1"/>
    </xf>
    <xf numFmtId="0" fontId="10" fillId="0" borderId="14" xfId="0" applyFont="1" applyBorder="1" applyAlignment="1">
      <alignment vertical="top" wrapText="1"/>
    </xf>
    <xf numFmtId="0" fontId="10" fillId="0" borderId="74" xfId="0" applyFont="1" applyBorder="1" applyAlignment="1">
      <alignment vertical="top" wrapText="1"/>
    </xf>
    <xf numFmtId="0" fontId="10" fillId="0" borderId="16" xfId="0" applyFont="1" applyBorder="1" applyAlignment="1">
      <alignment vertical="top" wrapText="1"/>
    </xf>
    <xf numFmtId="0" fontId="10" fillId="0" borderId="17" xfId="0" applyFont="1" applyBorder="1" applyAlignment="1">
      <alignment vertical="top" wrapText="1"/>
    </xf>
    <xf numFmtId="49" fontId="10" fillId="0" borderId="62" xfId="0" applyNumberFormat="1" applyFont="1" applyBorder="1" applyAlignment="1">
      <alignment vertical="top" wrapText="1"/>
    </xf>
    <xf numFmtId="0" fontId="10" fillId="0" borderId="23" xfId="0" applyFont="1" applyBorder="1" applyAlignment="1">
      <alignment vertical="top" wrapText="1"/>
    </xf>
    <xf numFmtId="0" fontId="10" fillId="0" borderId="16" xfId="0" applyFont="1" applyBorder="1" applyAlignment="1">
      <alignment horizontal="left"/>
    </xf>
    <xf numFmtId="0" fontId="10" fillId="0" borderId="23" xfId="0" applyFont="1" applyBorder="1" applyAlignment="1">
      <alignment horizontal="left"/>
    </xf>
    <xf numFmtId="0" fontId="10" fillId="0" borderId="17" xfId="0" applyFont="1" applyBorder="1" applyAlignment="1">
      <alignment horizontal="left"/>
    </xf>
    <xf numFmtId="0" fontId="22" fillId="0" borderId="59" xfId="0" applyFont="1" applyBorder="1" applyAlignment="1">
      <alignment horizontal="left" vertical="top" wrapText="1" indent="1"/>
    </xf>
    <xf numFmtId="0" fontId="22" fillId="0" borderId="9" xfId="0" applyFont="1" applyBorder="1" applyAlignment="1">
      <alignment horizontal="left" vertical="top" wrapText="1" indent="1"/>
    </xf>
    <xf numFmtId="0" fontId="10" fillId="0" borderId="62" xfId="0" applyFont="1" applyBorder="1" applyAlignment="1">
      <alignment vertical="top" wrapText="1"/>
    </xf>
    <xf numFmtId="49" fontId="10" fillId="0" borderId="23" xfId="0" applyNumberFormat="1" applyFont="1" applyBorder="1" applyAlignment="1">
      <alignment vertical="top" wrapText="1"/>
    </xf>
    <xf numFmtId="0" fontId="10" fillId="0" borderId="14" xfId="0" applyFont="1" applyBorder="1" applyAlignment="1">
      <alignment horizontal="left"/>
    </xf>
    <xf numFmtId="0" fontId="10" fillId="0" borderId="62" xfId="0" applyFont="1" applyBorder="1" applyAlignment="1">
      <alignment horizontal="left"/>
    </xf>
    <xf numFmtId="0" fontId="10" fillId="0" borderId="74" xfId="0" applyFont="1" applyBorder="1" applyAlignment="1">
      <alignment horizontal="left"/>
    </xf>
    <xf numFmtId="0" fontId="25" fillId="0" borderId="0" xfId="0" applyFont="1" applyAlignment="1">
      <alignment horizontal="justify" vertical="top" wrapText="1"/>
    </xf>
    <xf numFmtId="0" fontId="8" fillId="0" borderId="0" xfId="0" applyFont="1" applyAlignment="1">
      <alignment horizontal="justify" vertical="top" wrapText="1"/>
    </xf>
    <xf numFmtId="0" fontId="8" fillId="0" borderId="0" xfId="0" applyFont="1" applyAlignment="1">
      <alignment wrapText="1"/>
    </xf>
    <xf numFmtId="0" fontId="14" fillId="0" borderId="1" xfId="0" applyFont="1" applyBorder="1" applyAlignment="1">
      <alignment horizontal="center" wrapText="1"/>
    </xf>
    <xf numFmtId="0" fontId="14" fillId="0" borderId="1" xfId="0" applyFont="1" applyBorder="1" applyAlignment="1">
      <alignment horizontal="center" vertical="top" wrapText="1"/>
    </xf>
    <xf numFmtId="0" fontId="16" fillId="0" borderId="1" xfId="0" applyFont="1" applyBorder="1" applyAlignment="1">
      <alignment horizontal="left" wrapText="1"/>
    </xf>
    <xf numFmtId="0" fontId="16" fillId="0" borderId="1" xfId="0" applyFont="1" applyBorder="1" applyAlignment="1">
      <alignment horizontal="justify" vertical="justify" wrapText="1"/>
    </xf>
    <xf numFmtId="0" fontId="16" fillId="0" borderId="1" xfId="0" applyFont="1" applyBorder="1" applyAlignment="1">
      <alignment horizontal="justify" vertical="top" wrapText="1"/>
    </xf>
    <xf numFmtId="0" fontId="14" fillId="0" borderId="1"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justify" vertical="center" wrapText="1"/>
    </xf>
    <xf numFmtId="0" fontId="14" fillId="0" borderId="1" xfId="0" applyFont="1" applyBorder="1" applyAlignment="1">
      <alignment horizontal="justify" vertical="center" wrapText="1"/>
    </xf>
    <xf numFmtId="0" fontId="14" fillId="0" borderId="1" xfId="0" applyFont="1" applyBorder="1" applyAlignment="1">
      <alignment horizontal="center" vertical="center" wrapText="1"/>
    </xf>
    <xf numFmtId="0" fontId="14" fillId="0" borderId="0" xfId="0" applyFont="1" applyBorder="1" applyAlignment="1">
      <alignment horizontal="center" wrapText="1"/>
    </xf>
    <xf numFmtId="0" fontId="14" fillId="0" borderId="0" xfId="0" applyFont="1" applyBorder="1" applyAlignment="1">
      <alignment horizontal="justify" vertical="top"/>
    </xf>
    <xf numFmtId="0" fontId="14" fillId="0" borderId="0" xfId="0" applyFont="1" applyBorder="1" applyAlignment="1">
      <alignment horizontal="center" vertical="top" wrapText="1"/>
    </xf>
    <xf numFmtId="0" fontId="27" fillId="0" borderId="0" xfId="0" applyFont="1" applyBorder="1" applyAlignment="1">
      <alignment horizontal="center" vertical="top" wrapText="1"/>
    </xf>
    <xf numFmtId="0" fontId="28" fillId="0" borderId="0" xfId="0" applyFont="1" applyBorder="1" applyAlignment="1">
      <alignment horizontal="center" vertical="top" wrapText="1"/>
    </xf>
    <xf numFmtId="0" fontId="16" fillId="0" borderId="0" xfId="0" applyFont="1" applyBorder="1" applyAlignment="1">
      <alignment horizontal="left" wrapText="1"/>
    </xf>
    <xf numFmtId="0" fontId="16" fillId="0" borderId="0" xfId="0" applyFont="1" applyBorder="1" applyAlignment="1">
      <alignment horizontal="justify" vertical="justify" wrapText="1"/>
    </xf>
    <xf numFmtId="0" fontId="16" fillId="0" borderId="0" xfId="0" applyFont="1" applyBorder="1" applyAlignment="1">
      <alignment horizontal="justify" vertical="top" wrapText="1"/>
    </xf>
    <xf numFmtId="0" fontId="14" fillId="0" borderId="0" xfId="0" applyFont="1" applyBorder="1" applyAlignment="1">
      <alignment vertical="center" wrapText="1"/>
    </xf>
    <xf numFmtId="0" fontId="14" fillId="0" borderId="0" xfId="0" applyFont="1" applyBorder="1" applyAlignment="1">
      <alignment horizontal="center" vertical="center" wrapText="1"/>
    </xf>
    <xf numFmtId="0" fontId="16" fillId="0" borderId="0" xfId="0" applyFont="1" applyBorder="1" applyAlignment="1">
      <alignment vertical="center" wrapText="1"/>
    </xf>
    <xf numFmtId="0" fontId="16" fillId="0" borderId="0" xfId="0" applyFont="1" applyBorder="1" applyAlignment="1">
      <alignment horizontal="justify" vertical="center" wrapText="1"/>
    </xf>
    <xf numFmtId="0" fontId="14" fillId="0" borderId="0" xfId="0" applyFont="1" applyBorder="1" applyAlignment="1">
      <alignment horizontal="justify" vertical="center" wrapText="1"/>
    </xf>
    <xf numFmtId="0" fontId="28"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 xfId="0" applyFont="1" applyBorder="1" applyAlignment="1">
      <alignment horizontal="justify" vertical="center"/>
    </xf>
    <xf numFmtId="0" fontId="27" fillId="0" borderId="1" xfId="0" applyFont="1" applyBorder="1" applyAlignment="1">
      <alignment horizontal="center" vertical="center" wrapText="1"/>
    </xf>
    <xf numFmtId="40" fontId="14" fillId="0" borderId="13" xfId="1" applyNumberFormat="1" applyFont="1" applyBorder="1" applyAlignment="1">
      <alignment vertical="center" wrapText="1"/>
    </xf>
    <xf numFmtId="0" fontId="14" fillId="0" borderId="13" xfId="0" applyFont="1" applyBorder="1" applyAlignment="1">
      <alignment vertical="center" wrapText="1"/>
    </xf>
    <xf numFmtId="0" fontId="14" fillId="0" borderId="68" xfId="0" applyFont="1" applyBorder="1" applyAlignment="1">
      <alignment vertical="center" wrapText="1"/>
    </xf>
    <xf numFmtId="165" fontId="14" fillId="0" borderId="0" xfId="0" applyNumberFormat="1" applyFont="1" applyAlignment="1">
      <alignment vertical="center"/>
    </xf>
    <xf numFmtId="49" fontId="14" fillId="0" borderId="18" xfId="0" applyNumberFormat="1" applyFont="1" applyBorder="1" applyAlignment="1">
      <alignment vertical="center" wrapText="1"/>
    </xf>
    <xf numFmtId="49" fontId="14" fillId="0" borderId="70" xfId="0" applyNumberFormat="1" applyFont="1" applyBorder="1" applyAlignment="1">
      <alignment vertical="center" wrapText="1"/>
    </xf>
    <xf numFmtId="40" fontId="14" fillId="0" borderId="18" xfId="1" applyNumberFormat="1" applyFont="1" applyBorder="1" applyAlignment="1">
      <alignment vertical="center" wrapText="1"/>
    </xf>
    <xf numFmtId="167" fontId="14" fillId="0" borderId="18" xfId="0" applyNumberFormat="1" applyFont="1" applyBorder="1" applyAlignment="1">
      <alignment vertical="center" wrapText="1"/>
    </xf>
    <xf numFmtId="166" fontId="14" fillId="0" borderId="70" xfId="2" applyNumberFormat="1" applyFont="1" applyBorder="1" applyAlignment="1">
      <alignment vertical="center" wrapText="1"/>
    </xf>
    <xf numFmtId="0" fontId="14" fillId="0" borderId="1" xfId="0" applyFont="1" applyBorder="1" applyAlignment="1">
      <alignment vertical="center"/>
    </xf>
    <xf numFmtId="0" fontId="14" fillId="0" borderId="0" xfId="0" applyFont="1" applyBorder="1" applyAlignment="1">
      <alignment horizontal="justify" vertical="center"/>
    </xf>
    <xf numFmtId="0" fontId="27" fillId="0" borderId="0" xfId="0" applyFont="1" applyBorder="1" applyAlignment="1">
      <alignment horizontal="center" vertical="center" wrapText="1"/>
    </xf>
    <xf numFmtId="0" fontId="8" fillId="3" borderId="1" xfId="0" applyFont="1" applyFill="1" applyBorder="1" applyAlignment="1">
      <alignment horizontal="center" vertical="top"/>
    </xf>
    <xf numFmtId="0" fontId="19" fillId="0" borderId="10"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1" xfId="0" applyFont="1" applyBorder="1" applyAlignment="1">
      <alignment horizontal="center" vertical="center" wrapText="1"/>
    </xf>
    <xf numFmtId="49" fontId="10" fillId="0" borderId="16" xfId="0" applyNumberFormat="1" applyFont="1" applyBorder="1" applyAlignment="1">
      <alignment vertical="top" wrapText="1"/>
    </xf>
    <xf numFmtId="49" fontId="10" fillId="0" borderId="17" xfId="0" applyNumberFormat="1" applyFont="1" applyBorder="1" applyAlignment="1">
      <alignment vertical="top" wrapText="1"/>
    </xf>
    <xf numFmtId="0" fontId="10" fillId="0" borderId="58" xfId="0" applyFont="1" applyBorder="1" applyAlignment="1">
      <alignment horizontal="left" vertical="top" wrapText="1" indent="2"/>
    </xf>
    <xf numFmtId="0" fontId="22" fillId="0" borderId="0" xfId="0" applyFont="1" applyAlignment="1">
      <alignment horizontal="left" vertical="top" wrapText="1" indent="2"/>
    </xf>
    <xf numFmtId="0" fontId="22" fillId="0" borderId="58" xfId="0" applyFont="1" applyBorder="1" applyAlignment="1">
      <alignment horizontal="left" vertical="top" wrapText="1" indent="2"/>
    </xf>
    <xf numFmtId="49" fontId="10" fillId="0" borderId="14" xfId="0" applyNumberFormat="1" applyFont="1" applyBorder="1" applyAlignment="1">
      <alignment vertical="top" wrapText="1"/>
    </xf>
    <xf numFmtId="49" fontId="10" fillId="0" borderId="74" xfId="0" applyNumberFormat="1" applyFont="1" applyBorder="1" applyAlignment="1">
      <alignment vertical="top" wrapText="1"/>
    </xf>
    <xf numFmtId="0" fontId="8" fillId="0" borderId="20" xfId="0" applyFont="1" applyBorder="1" applyAlignment="1">
      <alignment horizontal="center"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7" fillId="0" borderId="0" xfId="0" applyFont="1" applyAlignment="1">
      <alignment horizontal="justify" vertical="top" wrapText="1"/>
    </xf>
    <xf numFmtId="0" fontId="18" fillId="0" borderId="0" xfId="0" applyFont="1" applyAlignment="1">
      <alignment horizontal="justify" vertical="top" wrapText="1"/>
    </xf>
    <xf numFmtId="0" fontId="7" fillId="0" borderId="0" xfId="0" applyFont="1" applyAlignment="1">
      <alignment horizontal="center" vertical="top" wrapText="1"/>
    </xf>
    <xf numFmtId="0" fontId="18" fillId="0" borderId="0" xfId="0" applyFont="1" applyAlignment="1">
      <alignment horizontal="center" vertical="top" wrapText="1"/>
    </xf>
    <xf numFmtId="0" fontId="7" fillId="0" borderId="0" xfId="0" applyFont="1" applyBorder="1" applyAlignment="1">
      <alignment horizontal="center" vertical="top" wrapText="1"/>
    </xf>
    <xf numFmtId="0" fontId="9" fillId="0" borderId="0" xfId="0" applyFont="1" applyAlignment="1">
      <alignment horizontal="right" vertical="top"/>
    </xf>
    <xf numFmtId="0" fontId="23" fillId="0" borderId="0" xfId="0" applyFont="1" applyAlignment="1">
      <alignment horizontal="right" vertical="top"/>
    </xf>
    <xf numFmtId="0" fontId="18" fillId="0" borderId="0" xfId="0" applyFont="1" applyAlignment="1">
      <alignment vertical="top"/>
    </xf>
    <xf numFmtId="0" fontId="23" fillId="0" borderId="0" xfId="0" applyFont="1" applyAlignment="1">
      <alignment horizontal="justify" vertical="top"/>
    </xf>
    <xf numFmtId="0" fontId="18" fillId="0" borderId="0" xfId="0" applyFont="1" applyAlignment="1"/>
    <xf numFmtId="0" fontId="7" fillId="0" borderId="0" xfId="0" applyFont="1" applyAlignment="1">
      <alignment horizontal="justify" vertical="top"/>
    </xf>
    <xf numFmtId="0" fontId="23" fillId="0" borderId="0" xfId="0" applyFont="1" applyAlignment="1">
      <alignment horizontal="justify" vertical="top" wrapText="1"/>
    </xf>
    <xf numFmtId="0" fontId="8" fillId="0" borderId="20" xfId="0" applyFont="1" applyBorder="1" applyAlignment="1">
      <alignment horizontal="center" vertical="center" wrapText="1"/>
    </xf>
    <xf numFmtId="0" fontId="10" fillId="3" borderId="16" xfId="0" applyFont="1" applyFill="1" applyBorder="1" applyAlignment="1">
      <alignment horizontal="left" vertical="top" wrapText="1"/>
    </xf>
    <xf numFmtId="0" fontId="10" fillId="3" borderId="17" xfId="0" applyFont="1" applyFill="1" applyBorder="1" applyAlignment="1">
      <alignment horizontal="left" vertical="top" wrapText="1"/>
    </xf>
    <xf numFmtId="0" fontId="10" fillId="3" borderId="16" xfId="0" applyFont="1" applyFill="1" applyBorder="1" applyAlignment="1">
      <alignment vertical="top" wrapText="1"/>
    </xf>
    <xf numFmtId="0" fontId="10" fillId="3" borderId="17" xfId="0" applyFont="1" applyFill="1" applyBorder="1" applyAlignment="1">
      <alignment vertical="top" wrapText="1"/>
    </xf>
    <xf numFmtId="0" fontId="10" fillId="3" borderId="58" xfId="0" applyFont="1" applyFill="1" applyBorder="1" applyAlignment="1">
      <alignment horizontal="left" vertical="top" wrapText="1" indent="1"/>
    </xf>
    <xf numFmtId="0" fontId="22" fillId="3" borderId="0" xfId="0" applyFont="1" applyFill="1" applyAlignment="1">
      <alignment horizontal="left" vertical="top" wrapText="1" indent="1"/>
    </xf>
    <xf numFmtId="0" fontId="22" fillId="3" borderId="58" xfId="0" applyFont="1" applyFill="1" applyBorder="1" applyAlignment="1">
      <alignment horizontal="left" vertical="top" wrapText="1" indent="1"/>
    </xf>
    <xf numFmtId="0" fontId="22" fillId="3" borderId="59" xfId="0" applyFont="1" applyFill="1" applyBorder="1" applyAlignment="1">
      <alignment horizontal="left" vertical="top" wrapText="1" indent="1"/>
    </xf>
    <xf numFmtId="0" fontId="22" fillId="3" borderId="9" xfId="0" applyFont="1" applyFill="1" applyBorder="1" applyAlignment="1">
      <alignment horizontal="left" vertical="top" wrapText="1" indent="1"/>
    </xf>
    <xf numFmtId="0" fontId="8" fillId="3" borderId="6" xfId="0" applyFont="1" applyFill="1" applyBorder="1" applyAlignment="1">
      <alignment horizontal="center" vertical="center" wrapText="1"/>
    </xf>
    <xf numFmtId="0" fontId="10" fillId="3" borderId="14" xfId="0" applyFont="1" applyFill="1" applyBorder="1" applyAlignment="1">
      <alignment horizontal="left" vertical="top" wrapText="1"/>
    </xf>
    <xf numFmtId="0" fontId="10" fillId="3" borderId="74" xfId="0" applyFont="1" applyFill="1" applyBorder="1" applyAlignment="1">
      <alignment horizontal="left" vertical="top" wrapText="1"/>
    </xf>
    <xf numFmtId="0" fontId="10" fillId="3" borderId="14" xfId="0" applyFont="1" applyFill="1" applyBorder="1" applyAlignment="1">
      <alignment vertical="top" wrapText="1"/>
    </xf>
    <xf numFmtId="0" fontId="10" fillId="3" borderId="74" xfId="0" applyFont="1" applyFill="1" applyBorder="1" applyAlignment="1">
      <alignment vertical="top" wrapText="1"/>
    </xf>
    <xf numFmtId="49" fontId="3" fillId="3" borderId="16" xfId="0" applyNumberFormat="1" applyFont="1" applyFill="1" applyBorder="1" applyAlignment="1">
      <alignment horizontal="left" vertical="top" wrapText="1"/>
    </xf>
    <xf numFmtId="49" fontId="10" fillId="3" borderId="17" xfId="0" applyNumberFormat="1" applyFont="1" applyFill="1" applyBorder="1" applyAlignment="1">
      <alignment horizontal="left" vertical="top" wrapText="1"/>
    </xf>
    <xf numFmtId="49" fontId="10" fillId="3" borderId="16" xfId="0" applyNumberFormat="1" applyFont="1" applyFill="1" applyBorder="1" applyAlignment="1">
      <alignment vertical="top" wrapText="1"/>
    </xf>
    <xf numFmtId="49" fontId="10" fillId="3" borderId="17" xfId="0" applyNumberFormat="1" applyFont="1" applyFill="1" applyBorder="1" applyAlignment="1">
      <alignment vertical="top" wrapText="1"/>
    </xf>
    <xf numFmtId="0" fontId="11" fillId="0" borderId="23" xfId="0" applyFont="1" applyBorder="1" applyAlignment="1">
      <alignment horizontal="left"/>
    </xf>
    <xf numFmtId="0" fontId="11" fillId="0" borderId="17" xfId="0" applyFont="1" applyBorder="1" applyAlignment="1">
      <alignment horizontal="left"/>
    </xf>
    <xf numFmtId="0" fontId="8" fillId="0" borderId="6" xfId="0" applyFont="1" applyBorder="1" applyAlignment="1">
      <alignment horizontal="center" vertical="center"/>
    </xf>
    <xf numFmtId="0" fontId="10" fillId="0" borderId="76" xfId="0" applyFont="1" applyBorder="1" applyAlignment="1">
      <alignment horizontal="left" vertical="top" wrapText="1"/>
    </xf>
    <xf numFmtId="0" fontId="10" fillId="0" borderId="0" xfId="0" applyFont="1" applyBorder="1" applyAlignment="1">
      <alignment horizontal="left" vertical="top" wrapText="1"/>
    </xf>
    <xf numFmtId="0" fontId="13" fillId="0" borderId="20" xfId="0" applyFont="1" applyBorder="1" applyAlignment="1">
      <alignment horizontal="center" vertical="center"/>
    </xf>
    <xf numFmtId="40" fontId="16" fillId="0" borderId="75" xfId="1" applyNumberFormat="1" applyFont="1" applyBorder="1" applyAlignment="1">
      <alignment horizontal="center" vertical="center"/>
    </xf>
    <xf numFmtId="40" fontId="16" fillId="0" borderId="20" xfId="1" applyNumberFormat="1" applyFont="1" applyBorder="1" applyAlignment="1">
      <alignment horizontal="center" vertical="center"/>
    </xf>
    <xf numFmtId="40" fontId="16" fillId="0" borderId="21" xfId="1" applyNumberFormat="1" applyFont="1" applyBorder="1" applyAlignment="1">
      <alignment horizontal="center" vertical="center"/>
    </xf>
    <xf numFmtId="0" fontId="10" fillId="0" borderId="58" xfId="0" applyFont="1" applyBorder="1" applyAlignment="1">
      <alignment horizontal="left" vertical="top" wrapText="1" indent="1"/>
    </xf>
    <xf numFmtId="0" fontId="22" fillId="0" borderId="0" xfId="0" applyFont="1" applyAlignment="1">
      <alignment horizontal="left" vertical="top" wrapText="1" indent="1"/>
    </xf>
    <xf numFmtId="0" fontId="22" fillId="0" borderId="58" xfId="0" applyFont="1" applyBorder="1" applyAlignment="1">
      <alignment horizontal="left" vertical="top" wrapText="1" indent="1"/>
    </xf>
    <xf numFmtId="0" fontId="22" fillId="0" borderId="59" xfId="0" applyFont="1" applyBorder="1" applyAlignment="1">
      <alignment horizontal="left" vertical="top" wrapText="1" indent="1"/>
    </xf>
    <xf numFmtId="0" fontId="22" fillId="0" borderId="9" xfId="0" applyFont="1" applyBorder="1" applyAlignment="1">
      <alignment horizontal="left" vertical="top" wrapText="1" indent="1"/>
    </xf>
    <xf numFmtId="49" fontId="14" fillId="0" borderId="0" xfId="0" applyNumberFormat="1" applyFont="1" applyBorder="1" applyAlignment="1">
      <alignment vertical="distributed" wrapText="1"/>
    </xf>
    <xf numFmtId="49" fontId="14" fillId="0" borderId="9" xfId="0" applyNumberFormat="1" applyFont="1" applyBorder="1" applyAlignment="1">
      <alignment vertical="distributed" wrapText="1"/>
    </xf>
    <xf numFmtId="40" fontId="14" fillId="0" borderId="16" xfId="1" applyNumberFormat="1" applyFont="1" applyBorder="1" applyAlignment="1">
      <alignment vertical="distributed" wrapText="1"/>
    </xf>
    <xf numFmtId="40" fontId="14" fillId="0" borderId="23" xfId="1" applyNumberFormat="1" applyFont="1" applyBorder="1" applyAlignment="1">
      <alignment vertical="distributed" wrapText="1"/>
    </xf>
    <xf numFmtId="40" fontId="14" fillId="0" borderId="17" xfId="1" applyNumberFormat="1" applyFont="1" applyBorder="1" applyAlignment="1">
      <alignment vertical="distributed" wrapText="1"/>
    </xf>
    <xf numFmtId="49" fontId="14" fillId="0" borderId="16" xfId="1" applyNumberFormat="1" applyFont="1" applyBorder="1" applyAlignment="1">
      <alignment vertical="distributed" wrapText="1"/>
    </xf>
    <xf numFmtId="49" fontId="14" fillId="0" borderId="23" xfId="1" applyNumberFormat="1" applyFont="1" applyBorder="1" applyAlignment="1">
      <alignment vertical="distributed" wrapText="1"/>
    </xf>
    <xf numFmtId="49" fontId="14" fillId="0" borderId="17" xfId="1" applyNumberFormat="1" applyFont="1" applyBorder="1" applyAlignment="1">
      <alignment vertical="distributed" wrapText="1"/>
    </xf>
    <xf numFmtId="40" fontId="14" fillId="0" borderId="14" xfId="1" applyNumberFormat="1" applyFont="1" applyBorder="1" applyAlignment="1">
      <alignment vertical="distributed" wrapText="1"/>
    </xf>
    <xf numFmtId="40" fontId="14" fillId="0" borderId="62" xfId="1" applyNumberFormat="1" applyFont="1" applyBorder="1" applyAlignment="1">
      <alignment vertical="distributed" wrapText="1"/>
    </xf>
    <xf numFmtId="40" fontId="14" fillId="0" borderId="74" xfId="1" applyNumberFormat="1" applyFont="1" applyBorder="1" applyAlignment="1">
      <alignment vertical="distributed" wrapText="1"/>
    </xf>
    <xf numFmtId="0" fontId="16" fillId="0" borderId="75"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4" fillId="0" borderId="9" xfId="0" applyFont="1" applyBorder="1" applyAlignment="1">
      <alignment vertical="distributed" wrapText="1"/>
    </xf>
    <xf numFmtId="40" fontId="14" fillId="0" borderId="16" xfId="1" applyNumberFormat="1" applyFont="1" applyBorder="1" applyAlignment="1">
      <alignment horizontal="left" vertical="distributed" wrapText="1"/>
    </xf>
    <xf numFmtId="40" fontId="14" fillId="0" borderId="23" xfId="1" applyNumberFormat="1" applyFont="1" applyBorder="1" applyAlignment="1">
      <alignment horizontal="left" vertical="distributed" wrapText="1"/>
    </xf>
    <xf numFmtId="40" fontId="14" fillId="0" borderId="17" xfId="1" applyNumberFormat="1" applyFont="1" applyBorder="1" applyAlignment="1">
      <alignment horizontal="left" vertical="distributed" wrapText="1"/>
    </xf>
    <xf numFmtId="49" fontId="14" fillId="0" borderId="16" xfId="1" applyNumberFormat="1" applyFont="1" applyBorder="1" applyAlignment="1">
      <alignment horizontal="left" vertical="distributed" wrapText="1"/>
    </xf>
    <xf numFmtId="49" fontId="14" fillId="0" borderId="23" xfId="1" applyNumberFormat="1" applyFont="1" applyBorder="1" applyAlignment="1">
      <alignment horizontal="left" vertical="distributed" wrapText="1"/>
    </xf>
    <xf numFmtId="49" fontId="14" fillId="0" borderId="17" xfId="1" applyNumberFormat="1" applyFont="1" applyBorder="1" applyAlignment="1">
      <alignment horizontal="left" vertical="distributed" wrapText="1"/>
    </xf>
    <xf numFmtId="40" fontId="14" fillId="0" borderId="14" xfId="1" applyNumberFormat="1" applyFont="1" applyBorder="1" applyAlignment="1">
      <alignment horizontal="left" vertical="distributed" wrapText="1"/>
    </xf>
    <xf numFmtId="40" fontId="14" fillId="0" borderId="62" xfId="1" applyNumberFormat="1" applyFont="1" applyBorder="1" applyAlignment="1">
      <alignment horizontal="left" vertical="distributed" wrapText="1"/>
    </xf>
    <xf numFmtId="40" fontId="14" fillId="0" borderId="74" xfId="1" applyNumberFormat="1" applyFont="1" applyBorder="1" applyAlignment="1">
      <alignment horizontal="left" vertical="distributed" wrapText="1"/>
    </xf>
    <xf numFmtId="0" fontId="13" fillId="0" borderId="20" xfId="0" applyNumberFormat="1" applyFont="1" applyFill="1" applyBorder="1" applyAlignment="1">
      <alignment horizontal="center" vertical="center"/>
    </xf>
    <xf numFmtId="0" fontId="16" fillId="0" borderId="10" xfId="0" applyFont="1" applyBorder="1" applyAlignment="1">
      <alignment horizontal="center"/>
    </xf>
    <xf numFmtId="0" fontId="22" fillId="0" borderId="11" xfId="0" applyFont="1" applyBorder="1" applyAlignment="1"/>
    <xf numFmtId="0" fontId="10" fillId="0" borderId="0" xfId="0" applyFont="1" applyBorder="1" applyAlignment="1">
      <alignment horizontal="left" vertical="top" wrapText="1" indent="2"/>
    </xf>
    <xf numFmtId="0" fontId="13" fillId="0" borderId="6" xfId="0" applyFont="1" applyBorder="1" applyAlignment="1">
      <alignment horizontal="center" vertical="center"/>
    </xf>
    <xf numFmtId="0" fontId="13" fillId="0" borderId="20" xfId="0" applyFont="1" applyBorder="1" applyAlignment="1">
      <alignment horizontal="center" vertical="center" wrapText="1"/>
    </xf>
    <xf numFmtId="0" fontId="1" fillId="0" borderId="77" xfId="0" applyFont="1" applyBorder="1" applyAlignment="1">
      <alignment horizontal="justify" vertical="top" wrapText="1"/>
    </xf>
    <xf numFmtId="0" fontId="1" fillId="0" borderId="0" xfId="0" applyFont="1" applyBorder="1" applyAlignment="1">
      <alignment horizontal="justify" vertical="top" wrapText="1"/>
    </xf>
    <xf numFmtId="0" fontId="1" fillId="0" borderId="59" xfId="0" applyFont="1" applyBorder="1" applyAlignment="1">
      <alignment horizontal="justify" vertical="top" wrapText="1"/>
    </xf>
    <xf numFmtId="0" fontId="1" fillId="0" borderId="9" xfId="0" applyFont="1" applyBorder="1" applyAlignment="1">
      <alignment horizontal="justify" vertical="top" wrapText="1"/>
    </xf>
    <xf numFmtId="0" fontId="16" fillId="0" borderId="1" xfId="0" applyFont="1" applyBorder="1" applyAlignment="1">
      <alignment horizontal="justify" vertical="justify" wrapText="1"/>
    </xf>
    <xf numFmtId="0" fontId="16" fillId="0" borderId="1" xfId="0" applyFont="1" applyBorder="1" applyAlignment="1">
      <alignment horizontal="justify" vertical="center" wrapText="1"/>
    </xf>
    <xf numFmtId="0" fontId="14" fillId="0" borderId="1" xfId="0" applyFont="1" applyBorder="1" applyAlignment="1">
      <alignment horizontal="center" vertical="center" wrapText="1"/>
    </xf>
    <xf numFmtId="0" fontId="16" fillId="0" borderId="0" xfId="0" applyFont="1" applyBorder="1" applyAlignment="1">
      <alignment horizontal="justify" vertical="center" wrapText="1"/>
    </xf>
    <xf numFmtId="0" fontId="14" fillId="0" borderId="0" xfId="0" applyFont="1" applyBorder="1" applyAlignment="1">
      <alignment horizontal="center" vertical="center" wrapText="1"/>
    </xf>
    <xf numFmtId="0" fontId="16" fillId="0" borderId="0" xfId="0" applyFont="1" applyBorder="1" applyAlignment="1">
      <alignment horizontal="justify" vertical="justify" wrapText="1"/>
    </xf>
  </cellXfs>
  <cellStyles count="3">
    <cellStyle name="Millares" xfId="1" builtinId="3"/>
    <cellStyle name="Normal" xfId="0" builtinId="0"/>
    <cellStyle name="Porcentaje" xfId="2" builtinId="5"/>
  </cellStyles>
  <dxfs count="28">
    <dxf>
      <fill>
        <patternFill patternType="lightUp">
          <bgColor indexed="43"/>
        </patternFill>
      </fill>
    </dxf>
    <dxf>
      <fill>
        <patternFill patternType="lightUp">
          <bgColor indexed="43"/>
        </patternFill>
      </fill>
    </dxf>
    <dxf>
      <fill>
        <patternFill patternType="lightUp">
          <bgColor indexed="43"/>
        </patternFill>
      </fill>
    </dxf>
    <dxf>
      <fill>
        <patternFill patternType="lightUp">
          <bgColor indexed="43"/>
        </patternFill>
      </fill>
    </dxf>
    <dxf>
      <fill>
        <patternFill patternType="lightUp">
          <bgColor indexed="43"/>
        </patternFill>
      </fill>
    </dxf>
    <dxf>
      <fill>
        <patternFill patternType="lightUp">
          <bgColor indexed="43"/>
        </patternFill>
      </fill>
    </dxf>
    <dxf>
      <fill>
        <patternFill patternType="lightUp">
          <bgColor indexed="43"/>
        </patternFill>
      </fill>
    </dxf>
    <dxf>
      <fill>
        <patternFill patternType="lightUp">
          <bgColor indexed="43"/>
        </patternFill>
      </fill>
    </dxf>
    <dxf>
      <fill>
        <patternFill patternType="lightUp">
          <bgColor indexed="43"/>
        </patternFill>
      </fill>
    </dxf>
    <dxf>
      <fill>
        <patternFill patternType="lightUp">
          <bgColor indexed="43"/>
        </patternFill>
      </fill>
    </dxf>
    <dxf>
      <fill>
        <patternFill patternType="lightUp">
          <bgColor indexed="43"/>
        </patternFill>
      </fill>
    </dxf>
    <dxf>
      <fill>
        <patternFill patternType="lightUp">
          <bgColor indexed="43"/>
        </patternFill>
      </fill>
    </dxf>
    <dxf>
      <fill>
        <patternFill patternType="lightUp">
          <bgColor indexed="43"/>
        </patternFill>
      </fill>
    </dxf>
    <dxf>
      <fill>
        <patternFill patternType="lightUp">
          <bgColor indexed="43"/>
        </patternFill>
      </fill>
    </dxf>
    <dxf>
      <fill>
        <patternFill patternType="lightUp">
          <bgColor indexed="43"/>
        </patternFill>
      </fill>
    </dxf>
    <dxf>
      <fill>
        <patternFill patternType="lightUp">
          <bgColor indexed="43"/>
        </patternFill>
      </fill>
    </dxf>
    <dxf>
      <fill>
        <patternFill patternType="lightUp">
          <bgColor indexed="43"/>
        </patternFill>
      </fill>
    </dxf>
    <dxf>
      <fill>
        <patternFill patternType="lightUp">
          <bgColor indexed="43"/>
        </patternFill>
      </fill>
    </dxf>
    <dxf>
      <fill>
        <patternFill patternType="lightUp">
          <bgColor indexed="43"/>
        </patternFill>
      </fill>
    </dxf>
    <dxf>
      <fill>
        <patternFill patternType="lightUp">
          <bgColor indexed="43"/>
        </patternFill>
      </fill>
    </dxf>
    <dxf>
      <fill>
        <patternFill patternType="lightUp">
          <bgColor indexed="43"/>
        </patternFill>
      </fill>
    </dxf>
    <dxf>
      <fill>
        <patternFill patternType="lightUp">
          <bgColor indexed="43"/>
        </patternFill>
      </fill>
    </dxf>
    <dxf>
      <fill>
        <patternFill patternType="lightUp">
          <bgColor indexed="43"/>
        </patternFill>
      </fill>
    </dxf>
    <dxf>
      <fill>
        <patternFill patternType="lightUp">
          <bgColor indexed="43"/>
        </patternFill>
      </fill>
    </dxf>
    <dxf>
      <fill>
        <patternFill patternType="lightUp">
          <bgColor indexed="43"/>
        </patternFill>
      </fill>
    </dxf>
    <dxf>
      <fill>
        <patternFill patternType="lightUp">
          <bgColor indexed="43"/>
        </patternFill>
      </fill>
    </dxf>
    <dxf>
      <fill>
        <patternFill patternType="lightUp">
          <bgColor indexed="43"/>
        </patternFill>
      </fill>
    </dxf>
    <dxf>
      <fill>
        <patternFill patternType="lightUp">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171449</xdr:rowOff>
    </xdr:from>
    <xdr:to>
      <xdr:col>1</xdr:col>
      <xdr:colOff>828675</xdr:colOff>
      <xdr:row>4</xdr:row>
      <xdr:rowOff>47624</xdr:rowOff>
    </xdr:to>
    <xdr:pic>
      <xdr:nvPicPr>
        <xdr:cNvPr id="3" name="2 Imagen" descr="LOGO"/>
        <xdr:cNvPicPr/>
      </xdr:nvPicPr>
      <xdr:blipFill>
        <a:blip xmlns:r="http://schemas.openxmlformats.org/officeDocument/2006/relationships" r:embed="rId1" cstate="print"/>
        <a:srcRect/>
        <a:stretch>
          <a:fillRect/>
        </a:stretch>
      </xdr:blipFill>
      <xdr:spPr bwMode="auto">
        <a:xfrm>
          <a:off x="200025" y="171449"/>
          <a:ext cx="904875" cy="6381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247650</xdr:colOff>
      <xdr:row>0</xdr:row>
      <xdr:rowOff>19050</xdr:rowOff>
    </xdr:from>
    <xdr:to>
      <xdr:col>1</xdr:col>
      <xdr:colOff>526034</xdr:colOff>
      <xdr:row>3</xdr:row>
      <xdr:rowOff>170053</xdr:rowOff>
    </xdr:to>
    <xdr:pic>
      <xdr:nvPicPr>
        <xdr:cNvPr id="2" name="1 Imagen" descr="LOGO"/>
        <xdr:cNvPicPr>
          <a:picLocks noChangeAspect="1"/>
        </xdr:cNvPicPr>
      </xdr:nvPicPr>
      <xdr:blipFill>
        <a:blip xmlns:r="http://schemas.openxmlformats.org/officeDocument/2006/relationships" r:embed="rId1" cstate="print"/>
        <a:srcRect/>
        <a:stretch>
          <a:fillRect/>
        </a:stretch>
      </xdr:blipFill>
      <xdr:spPr bwMode="auto">
        <a:xfrm>
          <a:off x="247650" y="19050"/>
          <a:ext cx="1040384" cy="693928"/>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247649</xdr:colOff>
      <xdr:row>0</xdr:row>
      <xdr:rowOff>19050</xdr:rowOff>
    </xdr:from>
    <xdr:to>
      <xdr:col>1</xdr:col>
      <xdr:colOff>554608</xdr:colOff>
      <xdr:row>3</xdr:row>
      <xdr:rowOff>170053</xdr:rowOff>
    </xdr:to>
    <xdr:pic>
      <xdr:nvPicPr>
        <xdr:cNvPr id="2" name="1 Imagen" descr="LOGO"/>
        <xdr:cNvPicPr>
          <a:picLocks noChangeAspect="1"/>
        </xdr:cNvPicPr>
      </xdr:nvPicPr>
      <xdr:blipFill>
        <a:blip xmlns:r="http://schemas.openxmlformats.org/officeDocument/2006/relationships" r:embed="rId1" cstate="print"/>
        <a:srcRect/>
        <a:stretch>
          <a:fillRect/>
        </a:stretch>
      </xdr:blipFill>
      <xdr:spPr bwMode="auto">
        <a:xfrm>
          <a:off x="247649" y="19050"/>
          <a:ext cx="1040384" cy="693928"/>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247650</xdr:colOff>
      <xdr:row>0</xdr:row>
      <xdr:rowOff>19050</xdr:rowOff>
    </xdr:from>
    <xdr:to>
      <xdr:col>0</xdr:col>
      <xdr:colOff>1287725</xdr:colOff>
      <xdr:row>3</xdr:row>
      <xdr:rowOff>167889</xdr:rowOff>
    </xdr:to>
    <xdr:pic>
      <xdr:nvPicPr>
        <xdr:cNvPr id="2" name="1 Imagen" descr="LOGO"/>
        <xdr:cNvPicPr>
          <a:picLocks noChangeAspect="1"/>
        </xdr:cNvPicPr>
      </xdr:nvPicPr>
      <xdr:blipFill>
        <a:blip xmlns:r="http://schemas.openxmlformats.org/officeDocument/2006/relationships" r:embed="rId1" cstate="print"/>
        <a:srcRect/>
        <a:stretch>
          <a:fillRect/>
        </a:stretch>
      </xdr:blipFill>
      <xdr:spPr bwMode="auto">
        <a:xfrm>
          <a:off x="247650" y="19050"/>
          <a:ext cx="1040075" cy="691764"/>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247649</xdr:colOff>
      <xdr:row>0</xdr:row>
      <xdr:rowOff>19049</xdr:rowOff>
    </xdr:from>
    <xdr:to>
      <xdr:col>2</xdr:col>
      <xdr:colOff>878458</xdr:colOff>
      <xdr:row>3</xdr:row>
      <xdr:rowOff>170052</xdr:rowOff>
    </xdr:to>
    <xdr:pic>
      <xdr:nvPicPr>
        <xdr:cNvPr id="2" name="1 Imagen" descr="LOGO"/>
        <xdr:cNvPicPr>
          <a:picLocks noChangeAspect="1"/>
        </xdr:cNvPicPr>
      </xdr:nvPicPr>
      <xdr:blipFill>
        <a:blip xmlns:r="http://schemas.openxmlformats.org/officeDocument/2006/relationships" r:embed="rId1" cstate="print"/>
        <a:srcRect/>
        <a:stretch>
          <a:fillRect/>
        </a:stretch>
      </xdr:blipFill>
      <xdr:spPr bwMode="auto">
        <a:xfrm>
          <a:off x="247649" y="19049"/>
          <a:ext cx="1040384" cy="693928"/>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247649</xdr:colOff>
      <xdr:row>0</xdr:row>
      <xdr:rowOff>19049</xdr:rowOff>
    </xdr:from>
    <xdr:to>
      <xdr:col>2</xdr:col>
      <xdr:colOff>878458</xdr:colOff>
      <xdr:row>3</xdr:row>
      <xdr:rowOff>170052</xdr:rowOff>
    </xdr:to>
    <xdr:pic>
      <xdr:nvPicPr>
        <xdr:cNvPr id="2" name="1 Imagen" descr="LOGO"/>
        <xdr:cNvPicPr>
          <a:picLocks noChangeAspect="1"/>
        </xdr:cNvPicPr>
      </xdr:nvPicPr>
      <xdr:blipFill>
        <a:blip xmlns:r="http://schemas.openxmlformats.org/officeDocument/2006/relationships" r:embed="rId1" cstate="print"/>
        <a:srcRect/>
        <a:stretch>
          <a:fillRect/>
        </a:stretch>
      </xdr:blipFill>
      <xdr:spPr bwMode="auto">
        <a:xfrm>
          <a:off x="247649" y="19049"/>
          <a:ext cx="1040384" cy="693928"/>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247650</xdr:colOff>
      <xdr:row>0</xdr:row>
      <xdr:rowOff>19050</xdr:rowOff>
    </xdr:from>
    <xdr:to>
      <xdr:col>1</xdr:col>
      <xdr:colOff>526034</xdr:colOff>
      <xdr:row>3</xdr:row>
      <xdr:rowOff>141478</xdr:rowOff>
    </xdr:to>
    <xdr:pic>
      <xdr:nvPicPr>
        <xdr:cNvPr id="2" name="1 Imagen" descr="LOGO"/>
        <xdr:cNvPicPr>
          <a:picLocks noChangeAspect="1"/>
        </xdr:cNvPicPr>
      </xdr:nvPicPr>
      <xdr:blipFill>
        <a:blip xmlns:r="http://schemas.openxmlformats.org/officeDocument/2006/relationships" r:embed="rId1" cstate="print"/>
        <a:srcRect/>
        <a:stretch>
          <a:fillRect/>
        </a:stretch>
      </xdr:blipFill>
      <xdr:spPr bwMode="auto">
        <a:xfrm>
          <a:off x="247650" y="19050"/>
          <a:ext cx="1040384" cy="693928"/>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247649</xdr:colOff>
      <xdr:row>0</xdr:row>
      <xdr:rowOff>19050</xdr:rowOff>
    </xdr:from>
    <xdr:to>
      <xdr:col>1</xdr:col>
      <xdr:colOff>573658</xdr:colOff>
      <xdr:row>3</xdr:row>
      <xdr:rowOff>170053</xdr:rowOff>
    </xdr:to>
    <xdr:pic>
      <xdr:nvPicPr>
        <xdr:cNvPr id="2" name="1 Imagen" descr="LOGO"/>
        <xdr:cNvPicPr>
          <a:picLocks noChangeAspect="1"/>
        </xdr:cNvPicPr>
      </xdr:nvPicPr>
      <xdr:blipFill>
        <a:blip xmlns:r="http://schemas.openxmlformats.org/officeDocument/2006/relationships" r:embed="rId1" cstate="print"/>
        <a:srcRect/>
        <a:stretch>
          <a:fillRect/>
        </a:stretch>
      </xdr:blipFill>
      <xdr:spPr bwMode="auto">
        <a:xfrm>
          <a:off x="247649" y="19050"/>
          <a:ext cx="1040384" cy="693928"/>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247649</xdr:colOff>
      <xdr:row>0</xdr:row>
      <xdr:rowOff>19050</xdr:rowOff>
    </xdr:from>
    <xdr:to>
      <xdr:col>1</xdr:col>
      <xdr:colOff>402208</xdr:colOff>
      <xdr:row>3</xdr:row>
      <xdr:rowOff>170053</xdr:rowOff>
    </xdr:to>
    <xdr:pic>
      <xdr:nvPicPr>
        <xdr:cNvPr id="2" name="1 Imagen" descr="LOGO"/>
        <xdr:cNvPicPr>
          <a:picLocks noChangeAspect="1"/>
        </xdr:cNvPicPr>
      </xdr:nvPicPr>
      <xdr:blipFill>
        <a:blip xmlns:r="http://schemas.openxmlformats.org/officeDocument/2006/relationships" r:embed="rId1" cstate="print"/>
        <a:srcRect/>
        <a:stretch>
          <a:fillRect/>
        </a:stretch>
      </xdr:blipFill>
      <xdr:spPr bwMode="auto">
        <a:xfrm>
          <a:off x="247649" y="19050"/>
          <a:ext cx="1040384" cy="693928"/>
        </a:xfrm>
        <a:prstGeom prst="rect">
          <a:avLst/>
        </a:prstGeom>
        <a:noFill/>
        <a:ln w="9525">
          <a:noFill/>
          <a:miter lim="800000"/>
          <a:headEnd/>
          <a:tailEnd/>
        </a:ln>
      </xdr:spPr>
    </xdr:pic>
    <xdr:clientData/>
  </xdr:twoCellAnchor>
  <xdr:twoCellAnchor>
    <xdr:from>
      <xdr:col>12</xdr:col>
      <xdr:colOff>38100</xdr:colOff>
      <xdr:row>100</xdr:row>
      <xdr:rowOff>0</xdr:rowOff>
    </xdr:from>
    <xdr:to>
      <xdr:col>12</xdr:col>
      <xdr:colOff>495300</xdr:colOff>
      <xdr:row>100</xdr:row>
      <xdr:rowOff>0</xdr:rowOff>
    </xdr:to>
    <xdr:sp macro="" textlink="">
      <xdr:nvSpPr>
        <xdr:cNvPr id="9" name="AutoShape 45"/>
        <xdr:cNvSpPr>
          <a:spLocks noChangeAspect="1" noChangeArrowheads="1"/>
        </xdr:cNvSpPr>
      </xdr:nvSpPr>
      <xdr:spPr bwMode="auto">
        <a:xfrm>
          <a:off x="4886325" y="15716250"/>
          <a:ext cx="457200" cy="0"/>
        </a:xfrm>
        <a:prstGeom prst="rect">
          <a:avLst/>
        </a:prstGeom>
        <a:noFill/>
        <a:ln w="9525">
          <a:noFill/>
          <a:miter lim="800000"/>
          <a:headEnd/>
          <a:tailEnd/>
        </a:ln>
      </xdr:spPr>
    </xdr:sp>
    <xdr:clientData/>
  </xdr:twoCellAnchor>
  <xdr:twoCellAnchor>
    <xdr:from>
      <xdr:col>12</xdr:col>
      <xdr:colOff>0</xdr:colOff>
      <xdr:row>77</xdr:row>
      <xdr:rowOff>0</xdr:rowOff>
    </xdr:from>
    <xdr:to>
      <xdr:col>12</xdr:col>
      <xdr:colOff>457200</xdr:colOff>
      <xdr:row>77</xdr:row>
      <xdr:rowOff>0</xdr:rowOff>
    </xdr:to>
    <xdr:sp macro="" textlink="">
      <xdr:nvSpPr>
        <xdr:cNvPr id="10" name="AutoShape 22"/>
        <xdr:cNvSpPr>
          <a:spLocks noChangeAspect="1" noChangeArrowheads="1"/>
        </xdr:cNvSpPr>
      </xdr:nvSpPr>
      <xdr:spPr bwMode="auto">
        <a:xfrm>
          <a:off x="4848225" y="10639425"/>
          <a:ext cx="457200" cy="0"/>
        </a:xfrm>
        <a:prstGeom prst="rect">
          <a:avLst/>
        </a:prstGeom>
        <a:noFill/>
        <a:ln w="9525">
          <a:noFill/>
          <a:miter lim="800000"/>
          <a:headEnd/>
          <a:tailEnd/>
        </a:ln>
      </xdr:spPr>
    </xdr:sp>
    <xdr:clientData/>
  </xdr:twoCellAnchor>
  <xdr:twoCellAnchor>
    <xdr:from>
      <xdr:col>3</xdr:col>
      <xdr:colOff>38100</xdr:colOff>
      <xdr:row>66</xdr:row>
      <xdr:rowOff>0</xdr:rowOff>
    </xdr:from>
    <xdr:to>
      <xdr:col>3</xdr:col>
      <xdr:colOff>495300</xdr:colOff>
      <xdr:row>66</xdr:row>
      <xdr:rowOff>0</xdr:rowOff>
    </xdr:to>
    <xdr:sp macro="" textlink="">
      <xdr:nvSpPr>
        <xdr:cNvPr id="13" name="AutoShape 45"/>
        <xdr:cNvSpPr>
          <a:spLocks noChangeAspect="1" noChangeArrowheads="1"/>
        </xdr:cNvSpPr>
      </xdr:nvSpPr>
      <xdr:spPr bwMode="auto">
        <a:xfrm>
          <a:off x="4886325" y="15716250"/>
          <a:ext cx="457200" cy="0"/>
        </a:xfrm>
        <a:prstGeom prst="rect">
          <a:avLst/>
        </a:prstGeom>
        <a:noFill/>
        <a:ln w="9525">
          <a:noFill/>
          <a:miter lim="800000"/>
          <a:headEnd/>
          <a:tailEnd/>
        </a:ln>
      </xdr:spPr>
    </xdr:sp>
    <xdr:clientData/>
  </xdr:twoCellAnchor>
  <xdr:twoCellAnchor>
    <xdr:from>
      <xdr:col>3</xdr:col>
      <xdr:colOff>0</xdr:colOff>
      <xdr:row>43</xdr:row>
      <xdr:rowOff>0</xdr:rowOff>
    </xdr:from>
    <xdr:to>
      <xdr:col>3</xdr:col>
      <xdr:colOff>457200</xdr:colOff>
      <xdr:row>43</xdr:row>
      <xdr:rowOff>0</xdr:rowOff>
    </xdr:to>
    <xdr:sp macro="" textlink="">
      <xdr:nvSpPr>
        <xdr:cNvPr id="14" name="AutoShape 22"/>
        <xdr:cNvSpPr>
          <a:spLocks noChangeAspect="1" noChangeArrowheads="1"/>
        </xdr:cNvSpPr>
      </xdr:nvSpPr>
      <xdr:spPr bwMode="auto">
        <a:xfrm>
          <a:off x="4848225" y="10639425"/>
          <a:ext cx="457200" cy="0"/>
        </a:xfrm>
        <a:prstGeom prst="rect">
          <a:avLst/>
        </a:prstGeom>
        <a:noFill/>
        <a:ln w="9525">
          <a:noFill/>
          <a:miter lim="800000"/>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247650</xdr:colOff>
      <xdr:row>0</xdr:row>
      <xdr:rowOff>19050</xdr:rowOff>
    </xdr:from>
    <xdr:to>
      <xdr:col>1</xdr:col>
      <xdr:colOff>583184</xdr:colOff>
      <xdr:row>3</xdr:row>
      <xdr:rowOff>170053</xdr:rowOff>
    </xdr:to>
    <xdr:pic>
      <xdr:nvPicPr>
        <xdr:cNvPr id="2" name="1 Imagen" descr="LOGO"/>
        <xdr:cNvPicPr>
          <a:picLocks noChangeAspect="1"/>
        </xdr:cNvPicPr>
      </xdr:nvPicPr>
      <xdr:blipFill>
        <a:blip xmlns:r="http://schemas.openxmlformats.org/officeDocument/2006/relationships" r:embed="rId1" cstate="print"/>
        <a:srcRect/>
        <a:stretch>
          <a:fillRect/>
        </a:stretch>
      </xdr:blipFill>
      <xdr:spPr bwMode="auto">
        <a:xfrm>
          <a:off x="247650" y="19050"/>
          <a:ext cx="1040384" cy="693928"/>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247650</xdr:colOff>
      <xdr:row>0</xdr:row>
      <xdr:rowOff>19050</xdr:rowOff>
    </xdr:from>
    <xdr:to>
      <xdr:col>1</xdr:col>
      <xdr:colOff>687959</xdr:colOff>
      <xdr:row>3</xdr:row>
      <xdr:rowOff>170053</xdr:rowOff>
    </xdr:to>
    <xdr:pic>
      <xdr:nvPicPr>
        <xdr:cNvPr id="2" name="1 Imagen" descr="LOGO"/>
        <xdr:cNvPicPr>
          <a:picLocks noChangeAspect="1"/>
        </xdr:cNvPicPr>
      </xdr:nvPicPr>
      <xdr:blipFill>
        <a:blip xmlns:r="http://schemas.openxmlformats.org/officeDocument/2006/relationships" r:embed="rId1" cstate="print"/>
        <a:srcRect/>
        <a:stretch>
          <a:fillRect/>
        </a:stretch>
      </xdr:blipFill>
      <xdr:spPr bwMode="auto">
        <a:xfrm>
          <a:off x="247650" y="19050"/>
          <a:ext cx="1040384" cy="69392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247650</xdr:colOff>
      <xdr:row>0</xdr:row>
      <xdr:rowOff>19050</xdr:rowOff>
    </xdr:from>
    <xdr:to>
      <xdr:col>0</xdr:col>
      <xdr:colOff>1287725</xdr:colOff>
      <xdr:row>3</xdr:row>
      <xdr:rowOff>167889</xdr:rowOff>
    </xdr:to>
    <xdr:pic>
      <xdr:nvPicPr>
        <xdr:cNvPr id="2" name="1 Imagen" descr="LOGO"/>
        <xdr:cNvPicPr/>
      </xdr:nvPicPr>
      <xdr:blipFill>
        <a:blip xmlns:r="http://schemas.openxmlformats.org/officeDocument/2006/relationships" r:embed="rId1" cstate="print"/>
        <a:srcRect/>
        <a:stretch>
          <a:fillRect/>
        </a:stretch>
      </xdr:blipFill>
      <xdr:spPr bwMode="auto">
        <a:xfrm>
          <a:off x="247650" y="19050"/>
          <a:ext cx="1040075" cy="691764"/>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247650</xdr:colOff>
      <xdr:row>0</xdr:row>
      <xdr:rowOff>19050</xdr:rowOff>
    </xdr:from>
    <xdr:to>
      <xdr:col>1</xdr:col>
      <xdr:colOff>726059</xdr:colOff>
      <xdr:row>3</xdr:row>
      <xdr:rowOff>170053</xdr:rowOff>
    </xdr:to>
    <xdr:pic>
      <xdr:nvPicPr>
        <xdr:cNvPr id="2" name="1 Imagen" descr="LOGO"/>
        <xdr:cNvPicPr>
          <a:picLocks noChangeAspect="1"/>
        </xdr:cNvPicPr>
      </xdr:nvPicPr>
      <xdr:blipFill>
        <a:blip xmlns:r="http://schemas.openxmlformats.org/officeDocument/2006/relationships" r:embed="rId1" cstate="print"/>
        <a:srcRect/>
        <a:stretch>
          <a:fillRect/>
        </a:stretch>
      </xdr:blipFill>
      <xdr:spPr bwMode="auto">
        <a:xfrm>
          <a:off x="247650" y="19050"/>
          <a:ext cx="1040384" cy="693928"/>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247650</xdr:colOff>
      <xdr:row>0</xdr:row>
      <xdr:rowOff>19049</xdr:rowOff>
    </xdr:from>
    <xdr:to>
      <xdr:col>1</xdr:col>
      <xdr:colOff>735584</xdr:colOff>
      <xdr:row>3</xdr:row>
      <xdr:rowOff>170052</xdr:rowOff>
    </xdr:to>
    <xdr:pic>
      <xdr:nvPicPr>
        <xdr:cNvPr id="2" name="1 Imagen" descr="LOGO"/>
        <xdr:cNvPicPr>
          <a:picLocks noChangeAspect="1"/>
        </xdr:cNvPicPr>
      </xdr:nvPicPr>
      <xdr:blipFill>
        <a:blip xmlns:r="http://schemas.openxmlformats.org/officeDocument/2006/relationships" r:embed="rId1" cstate="print"/>
        <a:srcRect/>
        <a:stretch>
          <a:fillRect/>
        </a:stretch>
      </xdr:blipFill>
      <xdr:spPr bwMode="auto">
        <a:xfrm>
          <a:off x="247650" y="19049"/>
          <a:ext cx="1040384" cy="693928"/>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247650</xdr:colOff>
      <xdr:row>0</xdr:row>
      <xdr:rowOff>19050</xdr:rowOff>
    </xdr:from>
    <xdr:to>
      <xdr:col>1</xdr:col>
      <xdr:colOff>764159</xdr:colOff>
      <xdr:row>3</xdr:row>
      <xdr:rowOff>167889</xdr:rowOff>
    </xdr:to>
    <xdr:pic>
      <xdr:nvPicPr>
        <xdr:cNvPr id="2" name="1 Imagen" descr="LOGO"/>
        <xdr:cNvPicPr>
          <a:picLocks noChangeAspect="1"/>
        </xdr:cNvPicPr>
      </xdr:nvPicPr>
      <xdr:blipFill>
        <a:blip xmlns:r="http://schemas.openxmlformats.org/officeDocument/2006/relationships" r:embed="rId1" cstate="print"/>
        <a:srcRect/>
        <a:stretch>
          <a:fillRect/>
        </a:stretch>
      </xdr:blipFill>
      <xdr:spPr bwMode="auto">
        <a:xfrm>
          <a:off x="247650" y="19050"/>
          <a:ext cx="1040384" cy="691764"/>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247650</xdr:colOff>
      <xdr:row>0</xdr:row>
      <xdr:rowOff>19050</xdr:rowOff>
    </xdr:from>
    <xdr:to>
      <xdr:col>0</xdr:col>
      <xdr:colOff>1287725</xdr:colOff>
      <xdr:row>3</xdr:row>
      <xdr:rowOff>167889</xdr:rowOff>
    </xdr:to>
    <xdr:pic>
      <xdr:nvPicPr>
        <xdr:cNvPr id="2" name="1 Imagen" descr="LOGO"/>
        <xdr:cNvPicPr>
          <a:picLocks noChangeAspect="1"/>
        </xdr:cNvPicPr>
      </xdr:nvPicPr>
      <xdr:blipFill>
        <a:blip xmlns:r="http://schemas.openxmlformats.org/officeDocument/2006/relationships" r:embed="rId1" cstate="print"/>
        <a:srcRect/>
        <a:stretch>
          <a:fillRect/>
        </a:stretch>
      </xdr:blipFill>
      <xdr:spPr bwMode="auto">
        <a:xfrm>
          <a:off x="247650" y="19050"/>
          <a:ext cx="1040075" cy="691764"/>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247650</xdr:colOff>
      <xdr:row>0</xdr:row>
      <xdr:rowOff>19050</xdr:rowOff>
    </xdr:from>
    <xdr:to>
      <xdr:col>1</xdr:col>
      <xdr:colOff>697484</xdr:colOff>
      <xdr:row>3</xdr:row>
      <xdr:rowOff>170053</xdr:rowOff>
    </xdr:to>
    <xdr:pic>
      <xdr:nvPicPr>
        <xdr:cNvPr id="4" name="3 Imagen" descr="LOGO"/>
        <xdr:cNvPicPr>
          <a:picLocks noChangeAspect="1"/>
        </xdr:cNvPicPr>
      </xdr:nvPicPr>
      <xdr:blipFill>
        <a:blip xmlns:r="http://schemas.openxmlformats.org/officeDocument/2006/relationships" r:embed="rId1" cstate="print"/>
        <a:srcRect/>
        <a:stretch>
          <a:fillRect/>
        </a:stretch>
      </xdr:blipFill>
      <xdr:spPr bwMode="auto">
        <a:xfrm>
          <a:off x="247650" y="19050"/>
          <a:ext cx="1040384" cy="693928"/>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247650</xdr:colOff>
      <xdr:row>0</xdr:row>
      <xdr:rowOff>19050</xdr:rowOff>
    </xdr:from>
    <xdr:to>
      <xdr:col>1</xdr:col>
      <xdr:colOff>335534</xdr:colOff>
      <xdr:row>3</xdr:row>
      <xdr:rowOff>170053</xdr:rowOff>
    </xdr:to>
    <xdr:pic>
      <xdr:nvPicPr>
        <xdr:cNvPr id="3" name="2 Imagen" descr="LOGO"/>
        <xdr:cNvPicPr>
          <a:picLocks noChangeAspect="1"/>
        </xdr:cNvPicPr>
      </xdr:nvPicPr>
      <xdr:blipFill>
        <a:blip xmlns:r="http://schemas.openxmlformats.org/officeDocument/2006/relationships" r:embed="rId1" cstate="print"/>
        <a:srcRect/>
        <a:stretch>
          <a:fillRect/>
        </a:stretch>
      </xdr:blipFill>
      <xdr:spPr bwMode="auto">
        <a:xfrm>
          <a:off x="247650" y="19050"/>
          <a:ext cx="1040384" cy="693928"/>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247650</xdr:colOff>
      <xdr:row>0</xdr:row>
      <xdr:rowOff>19050</xdr:rowOff>
    </xdr:from>
    <xdr:to>
      <xdr:col>1</xdr:col>
      <xdr:colOff>335534</xdr:colOff>
      <xdr:row>3</xdr:row>
      <xdr:rowOff>170053</xdr:rowOff>
    </xdr:to>
    <xdr:pic>
      <xdr:nvPicPr>
        <xdr:cNvPr id="3" name="2 Imagen" descr="LOGO"/>
        <xdr:cNvPicPr>
          <a:picLocks noChangeAspect="1"/>
        </xdr:cNvPicPr>
      </xdr:nvPicPr>
      <xdr:blipFill>
        <a:blip xmlns:r="http://schemas.openxmlformats.org/officeDocument/2006/relationships" r:embed="rId1" cstate="print"/>
        <a:srcRect/>
        <a:stretch>
          <a:fillRect/>
        </a:stretch>
      </xdr:blipFill>
      <xdr:spPr bwMode="auto">
        <a:xfrm>
          <a:off x="247650" y="19050"/>
          <a:ext cx="1040384" cy="693928"/>
        </a:xfrm>
        <a:prstGeom prst="rect">
          <a:avLst/>
        </a:prstGeom>
        <a:noFill/>
        <a:ln w="9525">
          <a:noFill/>
          <a:miter lim="800000"/>
          <a:headEnd/>
          <a:tailEnd/>
        </a:ln>
      </xdr:spPr>
    </xdr:pic>
    <xdr:clientData/>
  </xdr:twoCellAnchor>
  <xdr:twoCellAnchor editAs="oneCell">
    <xdr:from>
      <xdr:col>0</xdr:col>
      <xdr:colOff>247650</xdr:colOff>
      <xdr:row>0</xdr:row>
      <xdr:rowOff>19050</xdr:rowOff>
    </xdr:from>
    <xdr:to>
      <xdr:col>1</xdr:col>
      <xdr:colOff>335534</xdr:colOff>
      <xdr:row>3</xdr:row>
      <xdr:rowOff>170053</xdr:rowOff>
    </xdr:to>
    <xdr:pic>
      <xdr:nvPicPr>
        <xdr:cNvPr id="4" name="3 Imagen" descr="LOGO"/>
        <xdr:cNvPicPr>
          <a:picLocks noChangeAspect="1"/>
        </xdr:cNvPicPr>
      </xdr:nvPicPr>
      <xdr:blipFill>
        <a:blip xmlns:r="http://schemas.openxmlformats.org/officeDocument/2006/relationships" r:embed="rId1" cstate="print"/>
        <a:srcRect/>
        <a:stretch>
          <a:fillRect/>
        </a:stretch>
      </xdr:blipFill>
      <xdr:spPr bwMode="auto">
        <a:xfrm>
          <a:off x="247650" y="19050"/>
          <a:ext cx="1040384" cy="693928"/>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247650</xdr:colOff>
      <xdr:row>0</xdr:row>
      <xdr:rowOff>19050</xdr:rowOff>
    </xdr:from>
    <xdr:to>
      <xdr:col>1</xdr:col>
      <xdr:colOff>697484</xdr:colOff>
      <xdr:row>3</xdr:row>
      <xdr:rowOff>170053</xdr:rowOff>
    </xdr:to>
    <xdr:pic>
      <xdr:nvPicPr>
        <xdr:cNvPr id="2" name="1 Imagen" descr="LOGO"/>
        <xdr:cNvPicPr>
          <a:picLocks noChangeAspect="1"/>
        </xdr:cNvPicPr>
      </xdr:nvPicPr>
      <xdr:blipFill>
        <a:blip xmlns:r="http://schemas.openxmlformats.org/officeDocument/2006/relationships" r:embed="rId1" cstate="print"/>
        <a:srcRect/>
        <a:stretch>
          <a:fillRect/>
        </a:stretch>
      </xdr:blipFill>
      <xdr:spPr bwMode="auto">
        <a:xfrm>
          <a:off x="247650" y="19050"/>
          <a:ext cx="1040384" cy="693928"/>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247650</xdr:colOff>
      <xdr:row>0</xdr:row>
      <xdr:rowOff>19050</xdr:rowOff>
    </xdr:from>
    <xdr:to>
      <xdr:col>1</xdr:col>
      <xdr:colOff>526034</xdr:colOff>
      <xdr:row>3</xdr:row>
      <xdr:rowOff>170053</xdr:rowOff>
    </xdr:to>
    <xdr:pic>
      <xdr:nvPicPr>
        <xdr:cNvPr id="2" name="1 Imagen" descr="LOGO"/>
        <xdr:cNvPicPr>
          <a:picLocks noChangeAspect="1"/>
        </xdr:cNvPicPr>
      </xdr:nvPicPr>
      <xdr:blipFill>
        <a:blip xmlns:r="http://schemas.openxmlformats.org/officeDocument/2006/relationships" r:embed="rId1" cstate="print"/>
        <a:srcRect/>
        <a:stretch>
          <a:fillRect/>
        </a:stretch>
      </xdr:blipFill>
      <xdr:spPr bwMode="auto">
        <a:xfrm>
          <a:off x="247650" y="19050"/>
          <a:ext cx="1040384" cy="693928"/>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247650</xdr:colOff>
      <xdr:row>0</xdr:row>
      <xdr:rowOff>19050</xdr:rowOff>
    </xdr:from>
    <xdr:to>
      <xdr:col>1</xdr:col>
      <xdr:colOff>526034</xdr:colOff>
      <xdr:row>3</xdr:row>
      <xdr:rowOff>170053</xdr:rowOff>
    </xdr:to>
    <xdr:pic>
      <xdr:nvPicPr>
        <xdr:cNvPr id="2" name="1 Imagen" descr="LOGO"/>
        <xdr:cNvPicPr>
          <a:picLocks noChangeAspect="1"/>
        </xdr:cNvPicPr>
      </xdr:nvPicPr>
      <xdr:blipFill>
        <a:blip xmlns:r="http://schemas.openxmlformats.org/officeDocument/2006/relationships" r:embed="rId1" cstate="print"/>
        <a:srcRect/>
        <a:stretch>
          <a:fillRect/>
        </a:stretch>
      </xdr:blipFill>
      <xdr:spPr bwMode="auto">
        <a:xfrm>
          <a:off x="247650" y="19050"/>
          <a:ext cx="1040384" cy="69392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4"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drawing" Target="../drawings/drawing6.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drawing" Target="../drawings/drawing7.x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4"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4" Type="http://schemas.openxmlformats.org/officeDocument/2006/relationships/drawing" Target="../drawings/drawing9.xm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4" Type="http://schemas.openxmlformats.org/officeDocument/2006/relationships/drawing" Target="../drawings/drawing10.xm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4" Type="http://schemas.openxmlformats.org/officeDocument/2006/relationships/drawing" Target="../drawings/drawing11.xm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4" Type="http://schemas.openxmlformats.org/officeDocument/2006/relationships/drawing" Target="../drawings/drawing12.xm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 Id="rId4" Type="http://schemas.openxmlformats.org/officeDocument/2006/relationships/drawing" Target="../drawings/drawing13.xm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4" Type="http://schemas.openxmlformats.org/officeDocument/2006/relationships/drawing" Target="../drawings/drawing14.xm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4" Type="http://schemas.openxmlformats.org/officeDocument/2006/relationships/drawing" Target="../drawings/drawing15.xm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4" Type="http://schemas.openxmlformats.org/officeDocument/2006/relationships/drawing" Target="../drawings/drawing16.xm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4" Type="http://schemas.openxmlformats.org/officeDocument/2006/relationships/drawing" Target="../drawings/drawing17.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78.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 Id="rId4" Type="http://schemas.openxmlformats.org/officeDocument/2006/relationships/drawing" Target="../drawings/drawing18.xm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4" Type="http://schemas.openxmlformats.org/officeDocument/2006/relationships/drawing" Target="../drawings/drawing19.xm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 Id="rId4" Type="http://schemas.openxmlformats.org/officeDocument/2006/relationships/drawing" Target="../drawings/drawing20.xml"/></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4" Type="http://schemas.openxmlformats.org/officeDocument/2006/relationships/drawing" Target="../drawings/drawing21.xml"/></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90.bin"/><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 Id="rId4" Type="http://schemas.openxmlformats.org/officeDocument/2006/relationships/drawing" Target="../drawings/drawing2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136"/>
  <sheetViews>
    <sheetView workbookViewId="0">
      <selection activeCell="B2" sqref="B2"/>
    </sheetView>
  </sheetViews>
  <sheetFormatPr baseColWidth="10" defaultRowHeight="15" x14ac:dyDescent="0.25"/>
  <cols>
    <col min="2" max="2" width="69.85546875" customWidth="1"/>
    <col min="3" max="3" width="4.5703125" customWidth="1"/>
  </cols>
  <sheetData>
    <row r="1" spans="1:3" ht="30" x14ac:dyDescent="0.25">
      <c r="A1" s="563" t="s">
        <v>123</v>
      </c>
      <c r="B1" s="567" t="s">
        <v>124</v>
      </c>
    </row>
    <row r="2" spans="1:3" ht="30" x14ac:dyDescent="0.25">
      <c r="A2" s="2"/>
      <c r="B2" s="559" t="s">
        <v>61</v>
      </c>
    </row>
    <row r="3" spans="1:3" ht="30" x14ac:dyDescent="0.25">
      <c r="A3" s="2"/>
      <c r="B3" s="559" t="s">
        <v>0</v>
      </c>
    </row>
    <row r="4" spans="1:3" x14ac:dyDescent="0.25">
      <c r="A4" s="2"/>
      <c r="B4" s="559" t="s">
        <v>1</v>
      </c>
    </row>
    <row r="5" spans="1:3" ht="120" x14ac:dyDescent="0.25">
      <c r="A5" s="563" t="s">
        <v>99</v>
      </c>
      <c r="B5" s="559" t="s">
        <v>125</v>
      </c>
      <c r="C5" s="1" t="s">
        <v>145</v>
      </c>
    </row>
    <row r="6" spans="1:3" ht="75" x14ac:dyDescent="0.25">
      <c r="A6" s="563" t="s">
        <v>100</v>
      </c>
      <c r="B6" s="559" t="s">
        <v>126</v>
      </c>
      <c r="C6" s="1" t="s">
        <v>145</v>
      </c>
    </row>
    <row r="7" spans="1:3" ht="60" x14ac:dyDescent="0.25">
      <c r="A7" s="563" t="s">
        <v>101</v>
      </c>
      <c r="B7" s="559" t="s">
        <v>127</v>
      </c>
      <c r="C7" s="1" t="s">
        <v>146</v>
      </c>
    </row>
    <row r="8" spans="1:3" x14ac:dyDescent="0.25">
      <c r="A8" s="563" t="s">
        <v>157</v>
      </c>
      <c r="B8" s="559" t="s">
        <v>160</v>
      </c>
      <c r="C8" s="1"/>
    </row>
    <row r="9" spans="1:3" ht="30" x14ac:dyDescent="0.25">
      <c r="A9" s="563" t="s">
        <v>158</v>
      </c>
      <c r="B9" s="559" t="s">
        <v>159</v>
      </c>
      <c r="C9" s="1"/>
    </row>
    <row r="10" spans="1:3" ht="90" x14ac:dyDescent="0.25">
      <c r="A10" s="563" t="s">
        <v>102</v>
      </c>
      <c r="B10" s="559" t="s">
        <v>128</v>
      </c>
      <c r="C10" s="1" t="s">
        <v>146</v>
      </c>
    </row>
    <row r="11" spans="1:3" s="17" customFormat="1" ht="75" x14ac:dyDescent="0.25">
      <c r="A11" s="564" t="s">
        <v>103</v>
      </c>
      <c r="B11" s="560" t="s">
        <v>129</v>
      </c>
      <c r="C11" s="295" t="s">
        <v>145</v>
      </c>
    </row>
    <row r="12" spans="1:3" ht="60" x14ac:dyDescent="0.25">
      <c r="A12" s="563" t="s">
        <v>104</v>
      </c>
      <c r="B12" s="559" t="s">
        <v>130</v>
      </c>
      <c r="C12" s="1" t="s">
        <v>145</v>
      </c>
    </row>
    <row r="13" spans="1:3" ht="90" x14ac:dyDescent="0.25">
      <c r="A13" s="563" t="s">
        <v>105</v>
      </c>
      <c r="B13" s="559" t="s">
        <v>131</v>
      </c>
      <c r="C13" s="1" t="s">
        <v>146</v>
      </c>
    </row>
    <row r="14" spans="1:3" ht="120" x14ac:dyDescent="0.25">
      <c r="A14" s="563" t="s">
        <v>106</v>
      </c>
      <c r="B14" s="559" t="s">
        <v>132</v>
      </c>
      <c r="C14" s="1" t="s">
        <v>145</v>
      </c>
    </row>
    <row r="15" spans="1:3" ht="135" x14ac:dyDescent="0.25">
      <c r="A15" s="563" t="s">
        <v>107</v>
      </c>
      <c r="B15" s="559" t="s">
        <v>133</v>
      </c>
      <c r="C15" s="1" t="s">
        <v>146</v>
      </c>
    </row>
    <row r="16" spans="1:3" x14ac:dyDescent="0.25">
      <c r="A16" s="565"/>
      <c r="B16" s="559"/>
    </row>
    <row r="17" spans="1:3" ht="30" x14ac:dyDescent="0.25">
      <c r="A17" s="565"/>
      <c r="B17" s="559" t="s">
        <v>62</v>
      </c>
    </row>
    <row r="18" spans="1:3" ht="30" x14ac:dyDescent="0.25">
      <c r="A18" s="565"/>
      <c r="B18" s="559" t="s">
        <v>2</v>
      </c>
    </row>
    <row r="19" spans="1:3" x14ac:dyDescent="0.25">
      <c r="A19" s="565"/>
      <c r="B19" s="559" t="s">
        <v>3</v>
      </c>
    </row>
    <row r="20" spans="1:3" ht="30" x14ac:dyDescent="0.25">
      <c r="A20" s="565"/>
      <c r="B20" s="561" t="s">
        <v>4</v>
      </c>
    </row>
    <row r="21" spans="1:3" ht="90" x14ac:dyDescent="0.25">
      <c r="A21" s="563" t="s">
        <v>108</v>
      </c>
      <c r="B21" s="559" t="s">
        <v>134</v>
      </c>
      <c r="C21" s="1" t="s">
        <v>145</v>
      </c>
    </row>
    <row r="22" spans="1:3" x14ac:dyDescent="0.25">
      <c r="A22" s="563" t="s">
        <v>417</v>
      </c>
      <c r="B22" s="559" t="s">
        <v>419</v>
      </c>
      <c r="C22" s="1" t="s">
        <v>146</v>
      </c>
    </row>
    <row r="23" spans="1:3" ht="45" x14ac:dyDescent="0.25">
      <c r="A23" s="563" t="s">
        <v>418</v>
      </c>
      <c r="B23" s="559" t="s">
        <v>421</v>
      </c>
      <c r="C23" s="1" t="s">
        <v>146</v>
      </c>
    </row>
    <row r="24" spans="1:3" ht="75" x14ac:dyDescent="0.25">
      <c r="A24" s="563" t="s">
        <v>109</v>
      </c>
      <c r="B24" s="559" t="s">
        <v>135</v>
      </c>
      <c r="C24" s="1" t="s">
        <v>146</v>
      </c>
    </row>
    <row r="25" spans="1:3" ht="45" x14ac:dyDescent="0.25">
      <c r="A25" s="563" t="s">
        <v>110</v>
      </c>
      <c r="B25" s="559" t="s">
        <v>136</v>
      </c>
      <c r="C25" s="1" t="s">
        <v>146</v>
      </c>
    </row>
    <row r="26" spans="1:3" ht="45" x14ac:dyDescent="0.25">
      <c r="A26" s="563" t="s">
        <v>111</v>
      </c>
      <c r="B26" s="559" t="s">
        <v>137</v>
      </c>
      <c r="C26" s="1" t="s">
        <v>146</v>
      </c>
    </row>
    <row r="27" spans="1:3" ht="45" x14ac:dyDescent="0.25">
      <c r="A27" s="563" t="s">
        <v>112</v>
      </c>
      <c r="B27" s="559" t="s">
        <v>138</v>
      </c>
      <c r="C27" s="1" t="s">
        <v>145</v>
      </c>
    </row>
    <row r="28" spans="1:3" x14ac:dyDescent="0.25">
      <c r="A28" s="563"/>
      <c r="B28" s="559" t="s">
        <v>296</v>
      </c>
      <c r="C28" s="1" t="s">
        <v>146</v>
      </c>
    </row>
    <row r="29" spans="1:3" x14ac:dyDescent="0.25">
      <c r="A29" s="563"/>
      <c r="B29" s="559" t="s">
        <v>366</v>
      </c>
      <c r="C29" s="1" t="s">
        <v>146</v>
      </c>
    </row>
    <row r="30" spans="1:3" x14ac:dyDescent="0.25">
      <c r="A30" s="563" t="s">
        <v>113</v>
      </c>
      <c r="B30" s="559" t="s">
        <v>63</v>
      </c>
      <c r="C30" s="1" t="s">
        <v>146</v>
      </c>
    </row>
    <row r="31" spans="1:3" x14ac:dyDescent="0.25">
      <c r="A31" s="563" t="s">
        <v>114</v>
      </c>
      <c r="B31" s="559" t="s">
        <v>64</v>
      </c>
      <c r="C31" s="1"/>
    </row>
    <row r="32" spans="1:3" x14ac:dyDescent="0.25">
      <c r="A32" s="563" t="s">
        <v>413</v>
      </c>
      <c r="B32" s="559" t="s">
        <v>415</v>
      </c>
      <c r="C32" s="1" t="s">
        <v>426</v>
      </c>
    </row>
    <row r="33" spans="1:3" x14ac:dyDescent="0.25">
      <c r="A33" s="563" t="s">
        <v>414</v>
      </c>
      <c r="B33" s="559" t="s">
        <v>416</v>
      </c>
      <c r="C33" s="1" t="s">
        <v>426</v>
      </c>
    </row>
    <row r="34" spans="1:3" ht="60" x14ac:dyDescent="0.25">
      <c r="A34" s="563" t="s">
        <v>115</v>
      </c>
      <c r="B34" s="559" t="s">
        <v>139</v>
      </c>
      <c r="C34" s="1" t="s">
        <v>145</v>
      </c>
    </row>
    <row r="35" spans="1:3" x14ac:dyDescent="0.25">
      <c r="A35" s="563" t="s">
        <v>422</v>
      </c>
      <c r="B35" s="559" t="s">
        <v>424</v>
      </c>
      <c r="C35" s="1" t="s">
        <v>146</v>
      </c>
    </row>
    <row r="36" spans="1:3" x14ac:dyDescent="0.25">
      <c r="A36" s="563" t="s">
        <v>423</v>
      </c>
      <c r="B36" s="559" t="s">
        <v>425</v>
      </c>
      <c r="C36" s="1" t="s">
        <v>146</v>
      </c>
    </row>
    <row r="37" spans="1:3" ht="75" x14ac:dyDescent="0.25">
      <c r="A37" s="563" t="s">
        <v>116</v>
      </c>
      <c r="B37" s="559" t="s">
        <v>140</v>
      </c>
      <c r="C37" s="1" t="s">
        <v>146</v>
      </c>
    </row>
    <row r="38" spans="1:3" ht="75" x14ac:dyDescent="0.25">
      <c r="A38" s="563" t="s">
        <v>117</v>
      </c>
      <c r="B38" s="559" t="s">
        <v>141</v>
      </c>
      <c r="C38" s="1" t="s">
        <v>146</v>
      </c>
    </row>
    <row r="39" spans="1:3" ht="45" x14ac:dyDescent="0.25">
      <c r="A39" s="566"/>
      <c r="B39" s="562" t="s">
        <v>142</v>
      </c>
      <c r="C39" t="s">
        <v>145</v>
      </c>
    </row>
    <row r="40" spans="1:3" x14ac:dyDescent="0.25">
      <c r="A40" s="563" t="s">
        <v>118</v>
      </c>
      <c r="B40" s="559" t="s">
        <v>65</v>
      </c>
      <c r="C40" s="1" t="s">
        <v>146</v>
      </c>
    </row>
    <row r="41" spans="1:3" ht="30" x14ac:dyDescent="0.25">
      <c r="A41" s="563" t="s">
        <v>119</v>
      </c>
      <c r="B41" s="559" t="s">
        <v>66</v>
      </c>
      <c r="C41" s="1" t="s">
        <v>146</v>
      </c>
    </row>
    <row r="42" spans="1:3" ht="30" x14ac:dyDescent="0.25">
      <c r="A42" s="563" t="s">
        <v>120</v>
      </c>
      <c r="B42" s="559" t="s">
        <v>143</v>
      </c>
      <c r="C42" s="1" t="s">
        <v>146</v>
      </c>
    </row>
    <row r="43" spans="1:3" ht="45" x14ac:dyDescent="0.25">
      <c r="A43" s="563" t="s">
        <v>121</v>
      </c>
      <c r="B43" s="559" t="s">
        <v>144</v>
      </c>
      <c r="C43" s="1" t="s">
        <v>146</v>
      </c>
    </row>
    <row r="44" spans="1:3" x14ac:dyDescent="0.25">
      <c r="A44" s="563"/>
      <c r="B44" s="559"/>
    </row>
    <row r="45" spans="1:3" x14ac:dyDescent="0.25">
      <c r="A45" s="565"/>
      <c r="B45" s="561" t="s">
        <v>6</v>
      </c>
    </row>
    <row r="46" spans="1:3" ht="30" x14ac:dyDescent="0.25">
      <c r="A46" s="565"/>
      <c r="B46" s="559" t="s">
        <v>68</v>
      </c>
    </row>
    <row r="47" spans="1:3" ht="30" x14ac:dyDescent="0.25">
      <c r="A47" s="565"/>
      <c r="B47" s="559" t="s">
        <v>5</v>
      </c>
    </row>
    <row r="48" spans="1:3" ht="30" x14ac:dyDescent="0.25">
      <c r="A48" s="565"/>
      <c r="B48" s="559" t="s">
        <v>7</v>
      </c>
    </row>
    <row r="49" spans="1:2" ht="30" x14ac:dyDescent="0.25">
      <c r="A49" s="565"/>
      <c r="B49" s="559" t="s">
        <v>8</v>
      </c>
    </row>
    <row r="50" spans="1:2" ht="30" x14ac:dyDescent="0.25">
      <c r="A50" s="565"/>
      <c r="B50" s="559" t="s">
        <v>9</v>
      </c>
    </row>
    <row r="51" spans="1:2" x14ac:dyDescent="0.25">
      <c r="A51" s="565"/>
      <c r="B51" s="559" t="s">
        <v>10</v>
      </c>
    </row>
    <row r="52" spans="1:2" ht="30" x14ac:dyDescent="0.25">
      <c r="A52" s="565"/>
      <c r="B52" s="559" t="s">
        <v>11</v>
      </c>
    </row>
    <row r="53" spans="1:2" ht="30" x14ac:dyDescent="0.25">
      <c r="A53" s="565"/>
      <c r="B53" s="559" t="s">
        <v>12</v>
      </c>
    </row>
    <row r="54" spans="1:2" ht="30" x14ac:dyDescent="0.25">
      <c r="A54" s="565"/>
      <c r="B54" s="559" t="s">
        <v>13</v>
      </c>
    </row>
    <row r="55" spans="1:2" ht="30" x14ac:dyDescent="0.25">
      <c r="A55" s="565"/>
      <c r="B55" s="559" t="s">
        <v>14</v>
      </c>
    </row>
    <row r="56" spans="1:2" ht="30" x14ac:dyDescent="0.25">
      <c r="A56" s="565"/>
      <c r="B56" s="559" t="s">
        <v>15</v>
      </c>
    </row>
    <row r="57" spans="1:2" x14ac:dyDescent="0.25">
      <c r="A57" s="565"/>
      <c r="B57" s="559" t="s">
        <v>16</v>
      </c>
    </row>
    <row r="58" spans="1:2" ht="30" x14ac:dyDescent="0.25">
      <c r="A58" s="565"/>
      <c r="B58" s="559" t="s">
        <v>69</v>
      </c>
    </row>
    <row r="59" spans="1:2" x14ac:dyDescent="0.25">
      <c r="A59" s="565"/>
      <c r="B59" s="559" t="s">
        <v>17</v>
      </c>
    </row>
    <row r="60" spans="1:2" ht="30" x14ac:dyDescent="0.25">
      <c r="A60" s="565"/>
      <c r="B60" s="559" t="s">
        <v>70</v>
      </c>
    </row>
    <row r="61" spans="1:2" x14ac:dyDescent="0.25">
      <c r="A61" s="565"/>
      <c r="B61" s="559" t="s">
        <v>18</v>
      </c>
    </row>
    <row r="62" spans="1:2" ht="30" x14ac:dyDescent="0.25">
      <c r="A62" s="565"/>
      <c r="B62" s="559" t="s">
        <v>71</v>
      </c>
    </row>
    <row r="63" spans="1:2" ht="30" x14ac:dyDescent="0.25">
      <c r="A63" s="565"/>
      <c r="B63" s="559" t="s">
        <v>19</v>
      </c>
    </row>
    <row r="64" spans="1:2" ht="30" x14ac:dyDescent="0.25">
      <c r="A64" s="565"/>
      <c r="B64" s="559" t="s">
        <v>20</v>
      </c>
    </row>
    <row r="65" spans="1:2" ht="30" x14ac:dyDescent="0.25">
      <c r="A65" s="565"/>
      <c r="B65" s="559" t="s">
        <v>21</v>
      </c>
    </row>
    <row r="66" spans="1:2" ht="30" x14ac:dyDescent="0.25">
      <c r="A66" s="565"/>
      <c r="B66" s="559" t="s">
        <v>22</v>
      </c>
    </row>
    <row r="67" spans="1:2" x14ac:dyDescent="0.25">
      <c r="A67" s="565"/>
      <c r="B67" s="559" t="s">
        <v>23</v>
      </c>
    </row>
    <row r="68" spans="1:2" ht="30" x14ac:dyDescent="0.25">
      <c r="A68" s="565"/>
      <c r="B68" s="559" t="s">
        <v>72</v>
      </c>
    </row>
    <row r="69" spans="1:2" ht="30" x14ac:dyDescent="0.25">
      <c r="A69" s="565"/>
      <c r="B69" s="559" t="s">
        <v>24</v>
      </c>
    </row>
    <row r="70" spans="1:2" ht="30" x14ac:dyDescent="0.25">
      <c r="A70" s="565"/>
      <c r="B70" s="559" t="s">
        <v>25</v>
      </c>
    </row>
    <row r="71" spans="1:2" x14ac:dyDescent="0.25">
      <c r="A71" s="565"/>
      <c r="B71" s="559" t="s">
        <v>26</v>
      </c>
    </row>
    <row r="72" spans="1:2" x14ac:dyDescent="0.25">
      <c r="A72" s="565"/>
      <c r="B72" s="559" t="s">
        <v>65</v>
      </c>
    </row>
    <row r="73" spans="1:2" ht="30" x14ac:dyDescent="0.25">
      <c r="A73" s="565"/>
      <c r="B73" s="559" t="s">
        <v>73</v>
      </c>
    </row>
    <row r="74" spans="1:2" ht="30" x14ac:dyDescent="0.25">
      <c r="A74" s="565"/>
      <c r="B74" s="559" t="s">
        <v>74</v>
      </c>
    </row>
    <row r="75" spans="1:2" x14ac:dyDescent="0.25">
      <c r="A75" s="565"/>
      <c r="B75" s="559" t="s">
        <v>27</v>
      </c>
    </row>
    <row r="76" spans="1:2" ht="30" x14ac:dyDescent="0.25">
      <c r="A76" s="565"/>
      <c r="B76" s="559" t="s">
        <v>67</v>
      </c>
    </row>
    <row r="77" spans="1:2" x14ac:dyDescent="0.25">
      <c r="A77" s="565"/>
      <c r="B77" s="559" t="s">
        <v>28</v>
      </c>
    </row>
    <row r="78" spans="1:2" ht="30" x14ac:dyDescent="0.25">
      <c r="A78" s="565"/>
      <c r="B78" s="559" t="s">
        <v>75</v>
      </c>
    </row>
    <row r="79" spans="1:2" ht="30" x14ac:dyDescent="0.25">
      <c r="A79" s="565"/>
      <c r="B79" s="559" t="s">
        <v>29</v>
      </c>
    </row>
    <row r="80" spans="1:2" x14ac:dyDescent="0.25">
      <c r="A80" s="565"/>
      <c r="B80" s="559"/>
    </row>
    <row r="81" spans="1:2" ht="30" x14ac:dyDescent="0.25">
      <c r="A81" s="565"/>
      <c r="B81" s="559" t="s">
        <v>76</v>
      </c>
    </row>
    <row r="82" spans="1:2" ht="30" x14ac:dyDescent="0.25">
      <c r="A82" s="565"/>
      <c r="B82" s="559" t="s">
        <v>30</v>
      </c>
    </row>
    <row r="83" spans="1:2" x14ac:dyDescent="0.25">
      <c r="A83" s="565"/>
      <c r="B83" s="559" t="s">
        <v>77</v>
      </c>
    </row>
    <row r="84" spans="1:2" ht="30" x14ac:dyDescent="0.25">
      <c r="A84" s="565"/>
      <c r="B84" s="559" t="s">
        <v>78</v>
      </c>
    </row>
    <row r="85" spans="1:2" ht="30" x14ac:dyDescent="0.25">
      <c r="A85" s="565"/>
      <c r="B85" s="559" t="s">
        <v>31</v>
      </c>
    </row>
    <row r="86" spans="1:2" ht="30" x14ac:dyDescent="0.25">
      <c r="A86" s="565"/>
      <c r="B86" s="559" t="s">
        <v>32</v>
      </c>
    </row>
    <row r="87" spans="1:2" ht="30" x14ac:dyDescent="0.25">
      <c r="A87" s="565"/>
      <c r="B87" s="559" t="s">
        <v>33</v>
      </c>
    </row>
    <row r="88" spans="1:2" x14ac:dyDescent="0.25">
      <c r="A88" s="565"/>
      <c r="B88" s="559" t="s">
        <v>34</v>
      </c>
    </row>
    <row r="89" spans="1:2" ht="30" x14ac:dyDescent="0.25">
      <c r="A89" s="565"/>
      <c r="B89" s="559" t="s">
        <v>79</v>
      </c>
    </row>
    <row r="90" spans="1:2" ht="30" x14ac:dyDescent="0.25">
      <c r="A90" s="565"/>
      <c r="B90" s="559" t="s">
        <v>35</v>
      </c>
    </row>
    <row r="91" spans="1:2" ht="30" x14ac:dyDescent="0.25">
      <c r="A91" s="565"/>
      <c r="B91" s="559" t="s">
        <v>36</v>
      </c>
    </row>
    <row r="92" spans="1:2" x14ac:dyDescent="0.25">
      <c r="A92" s="565"/>
      <c r="B92" s="559" t="s">
        <v>37</v>
      </c>
    </row>
    <row r="93" spans="1:2" ht="30" x14ac:dyDescent="0.25">
      <c r="A93" s="565"/>
      <c r="B93" s="559" t="s">
        <v>80</v>
      </c>
    </row>
    <row r="94" spans="1:2" ht="30" x14ac:dyDescent="0.25">
      <c r="A94" s="565"/>
      <c r="B94" s="559" t="s">
        <v>38</v>
      </c>
    </row>
    <row r="95" spans="1:2" x14ac:dyDescent="0.25">
      <c r="A95" s="565"/>
      <c r="B95" s="559" t="s">
        <v>39</v>
      </c>
    </row>
    <row r="96" spans="1:2" ht="30" x14ac:dyDescent="0.25">
      <c r="A96" s="565"/>
      <c r="B96" s="559" t="s">
        <v>81</v>
      </c>
    </row>
    <row r="97" spans="1:2" x14ac:dyDescent="0.25">
      <c r="A97" s="565"/>
      <c r="B97" s="559" t="s">
        <v>40</v>
      </c>
    </row>
    <row r="98" spans="1:2" ht="30" x14ac:dyDescent="0.25">
      <c r="A98" s="565"/>
      <c r="B98" s="559" t="s">
        <v>82</v>
      </c>
    </row>
    <row r="99" spans="1:2" x14ac:dyDescent="0.25">
      <c r="A99" s="565"/>
      <c r="B99" s="559" t="s">
        <v>41</v>
      </c>
    </row>
    <row r="100" spans="1:2" ht="30" x14ac:dyDescent="0.25">
      <c r="A100" s="565"/>
      <c r="B100" s="559" t="s">
        <v>83</v>
      </c>
    </row>
    <row r="101" spans="1:2" ht="30" x14ac:dyDescent="0.25">
      <c r="A101" s="565"/>
      <c r="B101" s="559" t="s">
        <v>42</v>
      </c>
    </row>
    <row r="102" spans="1:2" x14ac:dyDescent="0.25">
      <c r="A102" s="565"/>
      <c r="B102" s="559" t="s">
        <v>43</v>
      </c>
    </row>
    <row r="103" spans="1:2" ht="30" x14ac:dyDescent="0.25">
      <c r="A103" s="565"/>
      <c r="B103" s="559" t="s">
        <v>84</v>
      </c>
    </row>
    <row r="104" spans="1:2" ht="30" x14ac:dyDescent="0.25">
      <c r="A104" s="565"/>
      <c r="B104" s="559" t="s">
        <v>44</v>
      </c>
    </row>
    <row r="105" spans="1:2" x14ac:dyDescent="0.25">
      <c r="A105" s="565"/>
      <c r="B105" s="559" t="s">
        <v>45</v>
      </c>
    </row>
    <row r="106" spans="1:2" ht="30" x14ac:dyDescent="0.25">
      <c r="A106" s="565"/>
      <c r="B106" s="559" t="s">
        <v>85</v>
      </c>
    </row>
    <row r="107" spans="1:2" x14ac:dyDescent="0.25">
      <c r="A107" s="565"/>
      <c r="B107" s="559" t="s">
        <v>46</v>
      </c>
    </row>
    <row r="108" spans="1:2" ht="30" x14ac:dyDescent="0.25">
      <c r="A108" s="565"/>
      <c r="B108" s="559" t="s">
        <v>86</v>
      </c>
    </row>
    <row r="109" spans="1:2" ht="30" x14ac:dyDescent="0.25">
      <c r="A109" s="565"/>
      <c r="B109" s="559" t="s">
        <v>47</v>
      </c>
    </row>
    <row r="110" spans="1:2" x14ac:dyDescent="0.25">
      <c r="A110" s="565"/>
      <c r="B110" s="559" t="s">
        <v>48</v>
      </c>
    </row>
    <row r="111" spans="1:2" ht="30" x14ac:dyDescent="0.25">
      <c r="A111" s="565"/>
      <c r="B111" s="559" t="s">
        <v>87</v>
      </c>
    </row>
    <row r="112" spans="1:2" ht="30" x14ac:dyDescent="0.25">
      <c r="A112" s="565"/>
      <c r="B112" s="559" t="s">
        <v>49</v>
      </c>
    </row>
    <row r="113" spans="1:2" x14ac:dyDescent="0.25">
      <c r="A113" s="565"/>
      <c r="B113" s="559" t="s">
        <v>50</v>
      </c>
    </row>
    <row r="114" spans="1:2" ht="30" x14ac:dyDescent="0.25">
      <c r="A114" s="565"/>
      <c r="B114" s="559" t="s">
        <v>88</v>
      </c>
    </row>
    <row r="115" spans="1:2" x14ac:dyDescent="0.25">
      <c r="A115" s="565"/>
      <c r="B115" s="559" t="s">
        <v>51</v>
      </c>
    </row>
    <row r="116" spans="1:2" x14ac:dyDescent="0.25">
      <c r="A116" s="565"/>
      <c r="B116" s="559" t="s">
        <v>89</v>
      </c>
    </row>
    <row r="117" spans="1:2" ht="30" x14ac:dyDescent="0.25">
      <c r="A117" s="565"/>
      <c r="B117" s="559" t="s">
        <v>90</v>
      </c>
    </row>
    <row r="118" spans="1:2" ht="30" x14ac:dyDescent="0.25">
      <c r="A118" s="565"/>
      <c r="B118" s="559" t="s">
        <v>52</v>
      </c>
    </row>
    <row r="119" spans="1:2" ht="30" x14ac:dyDescent="0.25">
      <c r="A119" s="565"/>
      <c r="B119" s="559" t="s">
        <v>53</v>
      </c>
    </row>
    <row r="120" spans="1:2" ht="30" x14ac:dyDescent="0.25">
      <c r="A120" s="565"/>
      <c r="B120" s="559" t="s">
        <v>54</v>
      </c>
    </row>
    <row r="121" spans="1:2" x14ac:dyDescent="0.25">
      <c r="A121" s="565"/>
      <c r="B121" s="559" t="s">
        <v>55</v>
      </c>
    </row>
    <row r="122" spans="1:2" ht="30" x14ac:dyDescent="0.25">
      <c r="A122" s="565"/>
      <c r="B122" s="559" t="s">
        <v>91</v>
      </c>
    </row>
    <row r="123" spans="1:2" ht="30" x14ac:dyDescent="0.25">
      <c r="A123" s="565"/>
      <c r="B123" s="559" t="s">
        <v>56</v>
      </c>
    </row>
    <row r="124" spans="1:2" ht="30" x14ac:dyDescent="0.25">
      <c r="A124" s="565"/>
      <c r="B124" s="559" t="s">
        <v>57</v>
      </c>
    </row>
    <row r="125" spans="1:2" ht="30" x14ac:dyDescent="0.25">
      <c r="A125" s="565"/>
      <c r="B125" s="559" t="s">
        <v>92</v>
      </c>
    </row>
    <row r="126" spans="1:2" ht="30" x14ac:dyDescent="0.25">
      <c r="A126" s="565"/>
      <c r="B126" s="559" t="s">
        <v>93</v>
      </c>
    </row>
    <row r="127" spans="1:2" ht="30" x14ac:dyDescent="0.25">
      <c r="A127" s="565"/>
      <c r="B127" s="559" t="s">
        <v>94</v>
      </c>
    </row>
    <row r="128" spans="1:2" ht="30" x14ac:dyDescent="0.25">
      <c r="A128" s="565"/>
      <c r="B128" s="559" t="s">
        <v>58</v>
      </c>
    </row>
    <row r="129" spans="1:2" x14ac:dyDescent="0.25">
      <c r="A129" s="565"/>
      <c r="B129" s="559" t="s">
        <v>59</v>
      </c>
    </row>
    <row r="130" spans="1:2" ht="30" x14ac:dyDescent="0.25">
      <c r="A130" s="565"/>
      <c r="B130" s="559" t="s">
        <v>95</v>
      </c>
    </row>
    <row r="131" spans="1:2" x14ac:dyDescent="0.25">
      <c r="A131" s="565"/>
      <c r="B131" s="559" t="s">
        <v>41</v>
      </c>
    </row>
    <row r="132" spans="1:2" ht="30" x14ac:dyDescent="0.25">
      <c r="A132" s="565"/>
      <c r="B132" s="559" t="s">
        <v>96</v>
      </c>
    </row>
    <row r="133" spans="1:2" x14ac:dyDescent="0.25">
      <c r="A133" s="565"/>
      <c r="B133" s="559" t="s">
        <v>60</v>
      </c>
    </row>
    <row r="134" spans="1:2" ht="30" x14ac:dyDescent="0.25">
      <c r="A134" s="565"/>
      <c r="B134" s="559" t="s">
        <v>97</v>
      </c>
    </row>
    <row r="135" spans="1:2" ht="30" x14ac:dyDescent="0.25">
      <c r="A135" s="565"/>
      <c r="B135" s="559" t="s">
        <v>98</v>
      </c>
    </row>
    <row r="136" spans="1:2" x14ac:dyDescent="0.25">
      <c r="A136" s="565"/>
      <c r="B136" s="559" t="s">
        <v>51</v>
      </c>
    </row>
  </sheetData>
  <customSheetViews>
    <customSheetView guid="{715E90F1-CD54-4010-AF2A-F1142E0A1E81}">
      <pageMargins left="0.7" right="0.7" top="0.75" bottom="0.75" header="0.3" footer="0.3"/>
      <pageSetup paperSize="9" orientation="portrait" r:id="rId1"/>
    </customSheetView>
    <customSheetView guid="{0B53B832-AD86-4C8F-805A-2F70F28121AE}">
      <pageMargins left="0.7" right="0.7" top="0.75" bottom="0.75" header="0.3" footer="0.3"/>
      <pageSetup paperSize="9" orientation="portrait" r:id="rId2"/>
    </customSheetView>
  </customSheetViews>
  <pageMargins left="0.70866141732283472" right="0.70866141732283472" top="0.74803149606299213" bottom="0.74803149606299213" header="0.31496062992125984" footer="0.31496062992125984"/>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C000"/>
  </sheetPr>
  <dimension ref="A1:AX40"/>
  <sheetViews>
    <sheetView showGridLines="0" topLeftCell="A4" workbookViewId="0">
      <selection activeCell="A9" sqref="A9"/>
    </sheetView>
  </sheetViews>
  <sheetFormatPr baseColWidth="10" defaultRowHeight="14.25" x14ac:dyDescent="0.2"/>
  <cols>
    <col min="1" max="1" width="26.7109375" style="20" customWidth="1"/>
    <col min="2" max="2" width="46.140625" style="20" customWidth="1"/>
    <col min="3" max="5" width="15.28515625" style="20" customWidth="1"/>
    <col min="6" max="6" width="13.5703125" style="20" customWidth="1"/>
    <col min="7" max="7" width="33.42578125" style="20" customWidth="1"/>
    <col min="8" max="16384" width="11.42578125" style="20"/>
  </cols>
  <sheetData>
    <row r="1" spans="1:50" s="297" customFormat="1" x14ac:dyDescent="0.25">
      <c r="A1" s="385" t="str">
        <f>DEPEND</f>
        <v>SECRETARÍA DE COMUNICACIONES Y TRANSPORTES</v>
      </c>
      <c r="B1" s="386"/>
      <c r="C1" s="386"/>
      <c r="D1" s="386"/>
      <c r="E1" s="386"/>
      <c r="F1" s="386"/>
      <c r="G1" s="387"/>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row>
    <row r="2" spans="1:50" s="297" customFormat="1" x14ac:dyDescent="0.25">
      <c r="A2" s="388" t="str">
        <f>SUBS</f>
        <v>SUBSECRETARÍA DE TRANSPORTE</v>
      </c>
      <c r="B2" s="389"/>
      <c r="C2" s="389"/>
      <c r="D2" s="389"/>
      <c r="E2" s="389"/>
      <c r="F2" s="390"/>
      <c r="G2" s="391"/>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row>
    <row r="3" spans="1:50" s="297" customFormat="1" x14ac:dyDescent="0.25">
      <c r="A3" s="388" t="str">
        <f>AREA</f>
        <v xml:space="preserve">DIRECCIÓN GENERAL DE TRANSPORTE FERROVIARIO Y MULTIMODAL </v>
      </c>
      <c r="B3" s="389"/>
      <c r="C3" s="389"/>
      <c r="D3" s="389"/>
      <c r="E3" s="389"/>
      <c r="F3" s="390"/>
      <c r="G3" s="391"/>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row>
    <row r="4" spans="1:50" s="297" customFormat="1" x14ac:dyDescent="0.25">
      <c r="A4" s="423"/>
      <c r="B4" s="389"/>
      <c r="C4" s="389"/>
      <c r="D4" s="389"/>
      <c r="E4" s="389"/>
      <c r="F4" s="390"/>
      <c r="G4" s="391"/>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row>
    <row r="5" spans="1:50" s="297" customFormat="1" x14ac:dyDescent="0.25">
      <c r="A5" s="392" t="str">
        <f>TIPOLICIT&amp;" N° "&amp;LICIT</f>
        <v>INVITACIÓN  NACIONAL N° LO-009000988-N16-2012</v>
      </c>
      <c r="B5" s="389"/>
      <c r="C5" s="389"/>
      <c r="D5" s="389"/>
      <c r="E5" s="389"/>
      <c r="F5" s="390"/>
      <c r="G5" s="393" t="s">
        <v>463</v>
      </c>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row>
    <row r="6" spans="1:50" s="297" customFormat="1" x14ac:dyDescent="0.25">
      <c r="A6" s="731" t="str">
        <f>""&amp;OBRA</f>
        <v>“LA SUPERVISIÓN DE LA INSTALACIÓN DE DISPOSITIVOS DE SEGURIDAD EN LOS CRUCES A NIVEL DE DIVERSAS LÍNEAS FERROVIARIAS CON OTRAS VIALIDADES QUE SE UBICARÁN EN TODA LA REPÚBLICA MEXICANA”</v>
      </c>
      <c r="B6" s="732"/>
      <c r="C6" s="732"/>
      <c r="D6" s="732"/>
      <c r="E6" s="732"/>
      <c r="F6" s="390"/>
      <c r="G6" s="652" t="s">
        <v>595</v>
      </c>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row>
    <row r="7" spans="1:50" s="297" customFormat="1" x14ac:dyDescent="0.25">
      <c r="A7" s="733"/>
      <c r="B7" s="732"/>
      <c r="C7" s="732"/>
      <c r="D7" s="732"/>
      <c r="E7" s="732"/>
      <c r="F7" s="390"/>
      <c r="G7" s="394" t="str">
        <f>"FECHA: "&amp;TEXT(FECHALICIT,"DD-MMM-AAAA")</f>
        <v>FECHA: 02-jul-2012</v>
      </c>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row>
    <row r="8" spans="1:50" s="297" customFormat="1" x14ac:dyDescent="0.25">
      <c r="A8" s="733"/>
      <c r="B8" s="732"/>
      <c r="C8" s="732"/>
      <c r="D8" s="732"/>
      <c r="E8" s="732"/>
      <c r="F8" s="390"/>
      <c r="G8" s="394" t="s">
        <v>564</v>
      </c>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row>
    <row r="9" spans="1:50" s="297" customFormat="1" x14ac:dyDescent="0.25">
      <c r="A9" s="395"/>
      <c r="B9" s="396"/>
      <c r="C9" s="396"/>
      <c r="D9" s="396"/>
      <c r="E9" s="396"/>
      <c r="F9" s="396"/>
      <c r="G9" s="397"/>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row>
    <row r="10" spans="1:50" s="21" customFormat="1" ht="22.5" customHeight="1" x14ac:dyDescent="0.2">
      <c r="A10" s="736" t="s">
        <v>168</v>
      </c>
      <c r="B10" s="736"/>
      <c r="C10" s="736"/>
      <c r="D10" s="736"/>
      <c r="E10" s="736"/>
      <c r="F10" s="736"/>
      <c r="G10" s="736"/>
    </row>
    <row r="11" spans="1:50" x14ac:dyDescent="0.2">
      <c r="A11" s="737" t="s">
        <v>173</v>
      </c>
      <c r="B11" s="737" t="s">
        <v>177</v>
      </c>
      <c r="C11" s="19" t="s">
        <v>175</v>
      </c>
      <c r="D11" s="424"/>
      <c r="E11" s="425"/>
      <c r="F11" s="737" t="s">
        <v>178</v>
      </c>
      <c r="G11" s="737" t="s">
        <v>176</v>
      </c>
    </row>
    <row r="12" spans="1:50" x14ac:dyDescent="0.2">
      <c r="A12" s="738"/>
      <c r="B12" s="738"/>
      <c r="C12" s="14" t="s">
        <v>169</v>
      </c>
      <c r="D12" s="12" t="s">
        <v>179</v>
      </c>
      <c r="E12" s="18" t="s">
        <v>174</v>
      </c>
      <c r="F12" s="739"/>
      <c r="G12" s="738"/>
    </row>
    <row r="13" spans="1:50" ht="20.25" customHeight="1" x14ac:dyDescent="0.2">
      <c r="A13" s="583" t="s">
        <v>443</v>
      </c>
      <c r="B13" s="583" t="s">
        <v>444</v>
      </c>
      <c r="C13" s="572" t="s">
        <v>543</v>
      </c>
      <c r="D13" s="572" t="s">
        <v>533</v>
      </c>
      <c r="E13" s="572" t="s">
        <v>534</v>
      </c>
      <c r="F13" s="572" t="s">
        <v>535</v>
      </c>
      <c r="G13" s="572" t="s">
        <v>536</v>
      </c>
    </row>
    <row r="14" spans="1:50" ht="20.25" customHeight="1" x14ac:dyDescent="0.2">
      <c r="A14" s="573"/>
      <c r="B14" s="584"/>
      <c r="C14" s="584"/>
      <c r="D14" s="584"/>
      <c r="E14" s="573"/>
      <c r="F14" s="573"/>
      <c r="G14" s="573"/>
    </row>
    <row r="15" spans="1:50" ht="20.25" customHeight="1" x14ac:dyDescent="0.2">
      <c r="A15" s="574"/>
      <c r="B15" s="582"/>
      <c r="C15" s="582"/>
      <c r="D15" s="574"/>
      <c r="E15" s="574"/>
      <c r="F15" s="574"/>
      <c r="G15" s="574"/>
    </row>
    <row r="16" spans="1:50" ht="20.25" customHeight="1" x14ac:dyDescent="0.2">
      <c r="A16" s="574"/>
      <c r="B16" s="582"/>
      <c r="C16" s="582"/>
      <c r="D16" s="574"/>
      <c r="E16" s="574"/>
      <c r="F16" s="574"/>
      <c r="G16" s="574"/>
    </row>
    <row r="17" spans="1:7" ht="20.25" customHeight="1" x14ac:dyDescent="0.2">
      <c r="A17" s="574"/>
      <c r="B17" s="582"/>
      <c r="C17" s="582"/>
      <c r="D17" s="574"/>
      <c r="E17" s="574"/>
      <c r="F17" s="574"/>
      <c r="G17" s="574"/>
    </row>
    <row r="18" spans="1:7" ht="20.25" customHeight="1" x14ac:dyDescent="0.2">
      <c r="A18" s="574"/>
      <c r="B18" s="582"/>
      <c r="C18" s="582"/>
      <c r="D18" s="574"/>
      <c r="E18" s="574"/>
      <c r="F18" s="574"/>
      <c r="G18" s="574"/>
    </row>
    <row r="19" spans="1:7" ht="20.25" customHeight="1" x14ac:dyDescent="0.2">
      <c r="A19" s="574"/>
      <c r="B19" s="582"/>
      <c r="C19" s="582"/>
      <c r="D19" s="574"/>
      <c r="E19" s="574"/>
      <c r="F19" s="574"/>
      <c r="G19" s="574"/>
    </row>
    <row r="20" spans="1:7" ht="20.25" customHeight="1" x14ac:dyDescent="0.2">
      <c r="A20" s="574"/>
      <c r="B20" s="582"/>
      <c r="C20" s="582"/>
      <c r="D20" s="574"/>
      <c r="E20" s="574"/>
      <c r="F20" s="574"/>
      <c r="G20" s="574"/>
    </row>
    <row r="21" spans="1:7" ht="20.25" customHeight="1" x14ac:dyDescent="0.2">
      <c r="A21" s="574"/>
      <c r="B21" s="582"/>
      <c r="C21" s="582"/>
      <c r="D21" s="574"/>
      <c r="E21" s="574"/>
      <c r="F21" s="574"/>
      <c r="G21" s="574"/>
    </row>
    <row r="22" spans="1:7" ht="20.25" customHeight="1" x14ac:dyDescent="0.2">
      <c r="A22" s="574"/>
      <c r="B22" s="582"/>
      <c r="C22" s="582"/>
      <c r="D22" s="574"/>
      <c r="E22" s="574"/>
      <c r="F22" s="574"/>
      <c r="G22" s="574"/>
    </row>
    <row r="23" spans="1:7" ht="20.25" customHeight="1" x14ac:dyDescent="0.2">
      <c r="A23" s="574"/>
      <c r="B23" s="582"/>
      <c r="C23" s="582"/>
      <c r="D23" s="574"/>
      <c r="E23" s="574"/>
      <c r="F23" s="574"/>
      <c r="G23" s="574"/>
    </row>
    <row r="24" spans="1:7" ht="20.25" customHeight="1" x14ac:dyDescent="0.2">
      <c r="A24" s="574"/>
      <c r="B24" s="582"/>
      <c r="C24" s="582"/>
      <c r="D24" s="574"/>
      <c r="E24" s="574"/>
      <c r="F24" s="574"/>
      <c r="G24" s="574"/>
    </row>
    <row r="25" spans="1:7" ht="20.25" customHeight="1" x14ac:dyDescent="0.2">
      <c r="A25" s="574"/>
      <c r="B25" s="582"/>
      <c r="C25" s="582"/>
      <c r="D25" s="574"/>
      <c r="E25" s="574"/>
      <c r="F25" s="574"/>
      <c r="G25" s="574"/>
    </row>
    <row r="26" spans="1:7" ht="20.25" customHeight="1" x14ac:dyDescent="0.2">
      <c r="A26" s="574"/>
      <c r="B26" s="582"/>
      <c r="C26" s="582"/>
      <c r="D26" s="574"/>
      <c r="E26" s="574"/>
      <c r="F26" s="574"/>
      <c r="G26" s="574"/>
    </row>
    <row r="27" spans="1:7" ht="20.25" customHeight="1" x14ac:dyDescent="0.2">
      <c r="A27" s="574"/>
      <c r="B27" s="582"/>
      <c r="C27" s="582"/>
      <c r="D27" s="574"/>
      <c r="E27" s="574"/>
      <c r="F27" s="574"/>
      <c r="G27" s="574"/>
    </row>
    <row r="28" spans="1:7" ht="20.25" customHeight="1" x14ac:dyDescent="0.2">
      <c r="A28" s="574"/>
      <c r="B28" s="582"/>
      <c r="C28" s="582"/>
      <c r="D28" s="574"/>
      <c r="E28" s="574"/>
      <c r="F28" s="574"/>
      <c r="G28" s="574"/>
    </row>
    <row r="29" spans="1:7" ht="20.25" customHeight="1" x14ac:dyDescent="0.2">
      <c r="A29" s="574"/>
      <c r="B29" s="582"/>
      <c r="C29" s="582"/>
      <c r="D29" s="574"/>
      <c r="E29" s="574"/>
      <c r="F29" s="574"/>
      <c r="G29" s="574"/>
    </row>
    <row r="30" spans="1:7" ht="20.25" customHeight="1" x14ac:dyDescent="0.2">
      <c r="A30" s="574"/>
      <c r="B30" s="582"/>
      <c r="C30" s="582"/>
      <c r="D30" s="574"/>
      <c r="E30" s="574"/>
      <c r="F30" s="574"/>
      <c r="G30" s="574"/>
    </row>
    <row r="31" spans="1:7" ht="20.25" customHeight="1" x14ac:dyDescent="0.2">
      <c r="A31" s="574"/>
      <c r="B31" s="582"/>
      <c r="C31" s="582"/>
      <c r="D31" s="574"/>
      <c r="E31" s="574"/>
      <c r="F31" s="574"/>
      <c r="G31" s="574"/>
    </row>
    <row r="32" spans="1:7" ht="20.25" customHeight="1" x14ac:dyDescent="0.2">
      <c r="A32" s="574"/>
      <c r="B32" s="582"/>
      <c r="C32" s="582"/>
      <c r="D32" s="574"/>
      <c r="E32" s="574"/>
      <c r="F32" s="574"/>
      <c r="G32" s="574"/>
    </row>
    <row r="33" spans="1:7" ht="20.25" customHeight="1" x14ac:dyDescent="0.2">
      <c r="A33" s="574"/>
      <c r="B33" s="582"/>
      <c r="C33" s="582"/>
      <c r="D33" s="574"/>
      <c r="E33" s="574"/>
      <c r="F33" s="574"/>
      <c r="G33" s="574"/>
    </row>
    <row r="34" spans="1:7" ht="20.25" customHeight="1" x14ac:dyDescent="0.2">
      <c r="A34" s="574"/>
      <c r="B34" s="582"/>
      <c r="C34" s="582"/>
      <c r="D34" s="574"/>
      <c r="E34" s="574"/>
      <c r="F34" s="574"/>
      <c r="G34" s="574"/>
    </row>
    <row r="35" spans="1:7" ht="20.25" customHeight="1" x14ac:dyDescent="0.2">
      <c r="A35" s="574"/>
      <c r="B35" s="582"/>
      <c r="C35" s="582"/>
      <c r="D35" s="574"/>
      <c r="E35" s="574"/>
      <c r="F35" s="574"/>
      <c r="G35" s="574"/>
    </row>
    <row r="36" spans="1:7" ht="20.25" customHeight="1" x14ac:dyDescent="0.2">
      <c r="A36" s="574"/>
      <c r="B36" s="582"/>
      <c r="C36" s="582"/>
      <c r="D36" s="574"/>
      <c r="E36" s="574"/>
      <c r="F36" s="574"/>
      <c r="G36" s="574"/>
    </row>
    <row r="37" spans="1:7" ht="7.5" customHeight="1" x14ac:dyDescent="0.2">
      <c r="A37" s="406"/>
      <c r="B37" s="426"/>
      <c r="C37" s="311"/>
      <c r="D37" s="311"/>
      <c r="E37" s="311"/>
      <c r="F37" s="311"/>
      <c r="G37" s="311"/>
    </row>
    <row r="38" spans="1:7" x14ac:dyDescent="0.2">
      <c r="A38" s="408"/>
      <c r="B38" s="409"/>
      <c r="C38" s="409"/>
      <c r="D38" s="409"/>
      <c r="E38" s="409"/>
      <c r="F38" s="409"/>
      <c r="G38" s="410"/>
    </row>
    <row r="39" spans="1:7" x14ac:dyDescent="0.2">
      <c r="A39" s="421" t="s">
        <v>145</v>
      </c>
      <c r="B39" s="313" t="s">
        <v>537</v>
      </c>
      <c r="C39" s="412"/>
      <c r="D39" s="412"/>
      <c r="E39" s="428" t="s">
        <v>538</v>
      </c>
      <c r="F39" s="412"/>
      <c r="G39" s="413"/>
    </row>
    <row r="40" spans="1:7" x14ac:dyDescent="0.2">
      <c r="A40" s="427"/>
      <c r="B40" s="406" t="s">
        <v>167</v>
      </c>
      <c r="C40" s="415"/>
      <c r="D40" s="415" t="s">
        <v>472</v>
      </c>
      <c r="E40" s="415"/>
      <c r="F40" s="415"/>
      <c r="G40" s="416"/>
    </row>
  </sheetData>
  <customSheetViews>
    <customSheetView guid="{715E90F1-CD54-4010-AF2A-F1142E0A1E81}" showPageBreaks="1" showGridLines="0">
      <pageMargins left="0.19685039370078741" right="0.19685039370078741" top="0.39370078740157483" bottom="0.19685039370078741" header="0.31496062992125984" footer="0.31496062992125984"/>
      <printOptions horizontalCentered="1"/>
      <pageSetup paperSize="122" scale="80" orientation="landscape" r:id="rId1"/>
    </customSheetView>
    <customSheetView guid="{0B53B832-AD86-4C8F-805A-2F70F28121AE}" showPageBreaks="1" showGridLines="0">
      <pageMargins left="0.19685039370078741" right="0.19685039370078741" top="0.39370078740157483" bottom="0.19685039370078741" header="0.31496062992125984" footer="0.31496062992125984"/>
      <printOptions horizontalCentered="1"/>
      <pageSetup paperSize="122" scale="80" orientation="landscape" r:id="rId2"/>
    </customSheetView>
  </customSheetViews>
  <mergeCells count="6">
    <mergeCell ref="A11:A12"/>
    <mergeCell ref="B11:B12"/>
    <mergeCell ref="F11:F12"/>
    <mergeCell ref="G11:G12"/>
    <mergeCell ref="A6:E8"/>
    <mergeCell ref="A10:G10"/>
  </mergeCells>
  <printOptions horizontalCentered="1"/>
  <pageMargins left="0.19685039370078741" right="0.19685039370078741" top="0.39370078740157483" bottom="0.19685039370078741" header="0.31496062992125984" footer="0.31496062992125984"/>
  <pageSetup scale="80" orientation="landscape"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B050"/>
  </sheetPr>
  <dimension ref="A1:AX45"/>
  <sheetViews>
    <sheetView showGridLines="0" workbookViewId="0">
      <selection activeCell="A10" sqref="A10"/>
    </sheetView>
  </sheetViews>
  <sheetFormatPr baseColWidth="10" defaultRowHeight="14.25" x14ac:dyDescent="0.2"/>
  <cols>
    <col min="1" max="1" width="91.42578125" style="20" customWidth="1"/>
    <col min="2" max="16384" width="11.42578125" style="20"/>
  </cols>
  <sheetData>
    <row r="1" spans="1:50" s="297" customFormat="1" x14ac:dyDescent="0.25">
      <c r="A1" s="296"/>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row>
    <row r="2" spans="1:50" s="297" customFormat="1" x14ac:dyDescent="0.25">
      <c r="A2" s="296"/>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row>
    <row r="3" spans="1:50" s="297" customFormat="1" x14ac:dyDescent="0.25">
      <c r="A3" s="430" t="s">
        <v>483</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row>
    <row r="4" spans="1:50" s="297" customFormat="1" x14ac:dyDescent="0.25">
      <c r="A4" s="296"/>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row>
    <row r="5" spans="1:50" s="297" customFormat="1" x14ac:dyDescent="0.25">
      <c r="A5" s="568" t="s">
        <v>573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row>
    <row r="6" spans="1:50" s="304" customFormat="1" x14ac:dyDescent="0.25">
      <c r="A6" s="653" t="s">
        <v>596</v>
      </c>
    </row>
    <row r="7" spans="1:50" s="304" customFormat="1" x14ac:dyDescent="0.25">
      <c r="A7" s="653"/>
    </row>
    <row r="8" spans="1:50" s="304" customFormat="1" x14ac:dyDescent="0.25">
      <c r="A8" s="431" t="str">
        <f>LUGAR&amp;", "&amp;DAY(FECHALICIT)&amp;" de "&amp;TEXT(FECHALICIT,"mmmm")&amp;" del "&amp;YEAR(FECHALICIT)</f>
        <v>MÉXICO, D. F. , 2 de julio del 2012</v>
      </c>
    </row>
    <row r="9" spans="1:50" s="297" customFormat="1" x14ac:dyDescent="0.25">
      <c r="A9" s="431"/>
    </row>
    <row r="10" spans="1:50" s="297" customFormat="1" x14ac:dyDescent="0.2">
      <c r="A10" s="649" t="s">
        <v>624</v>
      </c>
    </row>
    <row r="11" spans="1:50" s="297" customFormat="1" x14ac:dyDescent="0.2">
      <c r="A11" s="649"/>
    </row>
    <row r="12" spans="1:50" s="297" customFormat="1" x14ac:dyDescent="0.25">
      <c r="A12" s="640"/>
    </row>
    <row r="13" spans="1:50" s="297" customFormat="1" x14ac:dyDescent="0.25">
      <c r="A13" s="432" t="str">
        <f>DEPEND</f>
        <v>SECRETARÍA DE COMUNICACIONES Y TRANSPORTES</v>
      </c>
    </row>
    <row r="14" spans="1:50" s="297" customFormat="1" x14ac:dyDescent="0.25">
      <c r="A14" s="432" t="str">
        <f>SUBS</f>
        <v>SUBSECRETARÍA DE TRANSPORTE</v>
      </c>
    </row>
    <row r="15" spans="1:50" x14ac:dyDescent="0.2">
      <c r="A15" s="432" t="str">
        <f>AREA</f>
        <v xml:space="preserve">DIRECCIÓN GENERAL DE TRANSPORTE FERROVIARIO Y MULTIMODAL </v>
      </c>
    </row>
    <row r="16" spans="1:50" x14ac:dyDescent="0.2">
      <c r="A16" s="432" t="s">
        <v>466</v>
      </c>
    </row>
    <row r="17" spans="1:1" x14ac:dyDescent="0.2">
      <c r="A17" s="379"/>
    </row>
    <row r="18" spans="1:1" x14ac:dyDescent="0.2">
      <c r="A18" s="381" t="str">
        <f>"Me refiero a la "&amp;TIPOLICIT&amp;" No. "&amp;LICIT&amp;" para la realización de los trabajos de:"</f>
        <v>Me refiero a la INVITACIÓN  NACIONAL No. LO-009000988-N16-2012 para la realización de los trabajos de:</v>
      </c>
    </row>
    <row r="19" spans="1:1" ht="39.75" customHeight="1" x14ac:dyDescent="0.2">
      <c r="A19" s="381" t="str">
        <f>OBRA</f>
        <v>“LA SUPERVISIÓN DE LA INSTALACIÓN DE DISPOSITIVOS DE SEGURIDAD EN LOS CRUCES A NIVEL DE DIVERSAS LÍNEAS FERROVIARIAS CON OTRAS VIALIDADES QUE SE UBICARÁN EN TODA LA REPÚBLICA MEXICANA”</v>
      </c>
    </row>
    <row r="20" spans="1:1" ht="18" customHeight="1" x14ac:dyDescent="0.2">
      <c r="A20" s="111"/>
    </row>
    <row r="21" spans="1:1" ht="36" x14ac:dyDescent="0.2">
      <c r="A21" s="659" t="s">
        <v>625</v>
      </c>
    </row>
    <row r="22" spans="1:1" x14ac:dyDescent="0.2">
      <c r="A22" s="379"/>
    </row>
    <row r="23" spans="1:1" ht="15" customHeight="1" x14ac:dyDescent="0.2">
      <c r="A23" s="379"/>
    </row>
    <row r="24" spans="1:1" x14ac:dyDescent="0.2">
      <c r="A24" s="381"/>
    </row>
    <row r="25" spans="1:1" x14ac:dyDescent="0.2">
      <c r="A25" s="381"/>
    </row>
    <row r="26" spans="1:1" x14ac:dyDescent="0.2">
      <c r="A26" s="382" t="s">
        <v>467</v>
      </c>
    </row>
    <row r="27" spans="1:1" x14ac:dyDescent="0.2">
      <c r="A27" s="382" t="s">
        <v>167</v>
      </c>
    </row>
    <row r="28" spans="1:1" x14ac:dyDescent="0.2">
      <c r="A28" s="382"/>
    </row>
    <row r="29" spans="1:1" x14ac:dyDescent="0.2">
      <c r="A29" s="382"/>
    </row>
    <row r="30" spans="1:1" x14ac:dyDescent="0.2">
      <c r="A30" s="379"/>
    </row>
    <row r="31" spans="1:1" x14ac:dyDescent="0.2">
      <c r="A31" s="599" t="s">
        <v>626</v>
      </c>
    </row>
    <row r="32" spans="1:1" x14ac:dyDescent="0.2">
      <c r="A32" s="433" t="s">
        <v>472</v>
      </c>
    </row>
    <row r="33" spans="1:1" x14ac:dyDescent="0.2">
      <c r="A33" s="297"/>
    </row>
    <row r="34" spans="1:1" hidden="1" x14ac:dyDescent="0.2">
      <c r="A34" s="297"/>
    </row>
    <row r="35" spans="1:1" hidden="1" x14ac:dyDescent="0.2">
      <c r="A35" s="297"/>
    </row>
    <row r="36" spans="1:1" ht="57.75" hidden="1" x14ac:dyDescent="0.2">
      <c r="A36" s="301" t="s">
        <v>527</v>
      </c>
    </row>
    <row r="37" spans="1:1" hidden="1" x14ac:dyDescent="0.2">
      <c r="A37" s="300"/>
    </row>
    <row r="38" spans="1:1" hidden="1" x14ac:dyDescent="0.2">
      <c r="A38" s="300"/>
    </row>
    <row r="39" spans="1:1" hidden="1" x14ac:dyDescent="0.2">
      <c r="A39" s="298" t="s">
        <v>467</v>
      </c>
    </row>
    <row r="40" spans="1:1" hidden="1" x14ac:dyDescent="0.2">
      <c r="A40" s="298" t="s">
        <v>167</v>
      </c>
    </row>
    <row r="41" spans="1:1" hidden="1" x14ac:dyDescent="0.2">
      <c r="A41" s="298"/>
    </row>
    <row r="42" spans="1:1" hidden="1" x14ac:dyDescent="0.2">
      <c r="A42" s="298"/>
    </row>
    <row r="43" spans="1:1" hidden="1" x14ac:dyDescent="0.2">
      <c r="A43" s="301"/>
    </row>
    <row r="44" spans="1:1" hidden="1" x14ac:dyDescent="0.2">
      <c r="A44" s="298" t="s">
        <v>468</v>
      </c>
    </row>
    <row r="45" spans="1:1" hidden="1" x14ac:dyDescent="0.2">
      <c r="A45" s="299" t="s">
        <v>472</v>
      </c>
    </row>
  </sheetData>
  <customSheetViews>
    <customSheetView guid="{715E90F1-CD54-4010-AF2A-F1142E0A1E81}" showPageBreaks="1" showGridLines="0" hiddenRows="1">
      <selection activeCell="B32" sqref="B32"/>
      <pageMargins left="0.70866141732283472" right="0.70866141732283472" top="0.74803149606299213" bottom="0.74803149606299213" header="0.31496062992125984" footer="0.31496062992125984"/>
      <pageSetup orientation="portrait" r:id="rId1"/>
    </customSheetView>
    <customSheetView guid="{0B53B832-AD86-4C8F-805A-2F70F28121AE}" showPageBreaks="1" showGridLines="0" hiddenRows="1">
      <selection activeCell="A2" sqref="A2"/>
      <pageMargins left="0.70866141732283472" right="0.70866141732283472" top="0.74803149606299213" bottom="0.74803149606299213" header="0.31496062992125984" footer="0.31496062992125984"/>
      <pageSetup orientation="portrait" r:id="rId2"/>
    </customSheetView>
  </customSheetViews>
  <printOptions horizontalCentered="1"/>
  <pageMargins left="0.70866141732283472" right="0.70866141732283472" top="0.74803149606299213" bottom="0.74803149606299213" header="0.31496062992125984" footer="0.31496062992125984"/>
  <pageSetup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00B050"/>
  </sheetPr>
  <dimension ref="A1:AX39"/>
  <sheetViews>
    <sheetView topLeftCell="A10" workbookViewId="0">
      <selection activeCell="A10" sqref="A10:C10"/>
    </sheetView>
  </sheetViews>
  <sheetFormatPr baseColWidth="10" defaultRowHeight="14.25" x14ac:dyDescent="0.2"/>
  <cols>
    <col min="1" max="1" width="51.7109375" style="20" customWidth="1"/>
    <col min="2" max="3" width="21.42578125" style="20" customWidth="1"/>
    <col min="4" max="16384" width="11.42578125" style="20"/>
  </cols>
  <sheetData>
    <row r="1" spans="1:50" s="297" customFormat="1" x14ac:dyDescent="0.25">
      <c r="A1" s="296"/>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row>
    <row r="2" spans="1:50" s="297" customFormat="1" x14ac:dyDescent="0.25">
      <c r="A2" s="296"/>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row>
    <row r="3" spans="1:50" s="297" customFormat="1" x14ac:dyDescent="0.25">
      <c r="A3" s="434" t="s">
        <v>483</v>
      </c>
      <c r="B3" s="305"/>
      <c r="C3" s="305"/>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row>
    <row r="4" spans="1:50" s="297" customFormat="1" x14ac:dyDescent="0.25">
      <c r="A4" s="569"/>
      <c r="B4" s="570"/>
      <c r="C4" s="570"/>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row>
    <row r="5" spans="1:50" s="297" customFormat="1" x14ac:dyDescent="0.25">
      <c r="A5" s="745" t="s">
        <v>574</v>
      </c>
      <c r="B5" s="745"/>
      <c r="C5" s="745"/>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row>
    <row r="6" spans="1:50" s="297" customFormat="1" ht="11.25" customHeight="1" x14ac:dyDescent="0.25">
      <c r="A6" s="745" t="s">
        <v>597</v>
      </c>
      <c r="B6" s="745"/>
      <c r="C6" s="745"/>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row>
    <row r="7" spans="1:50" s="297" customFormat="1" ht="11.25" customHeight="1" x14ac:dyDescent="0.25">
      <c r="A7" s="650"/>
      <c r="B7" s="650"/>
      <c r="C7" s="650"/>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row>
    <row r="8" spans="1:50" s="297" customFormat="1" x14ac:dyDescent="0.25">
      <c r="A8" s="746" t="str">
        <f>LUGAR&amp;", "&amp;DAY(FECHALICIT)&amp;" de "&amp;TEXT(FECHALICIT,"mmmm")&amp;" del "&amp;YEAR(FECHALICIT)</f>
        <v>MÉXICO, D. F. , 2 de julio del 2012</v>
      </c>
      <c r="B8" s="747"/>
      <c r="C8" s="747"/>
      <c r="D8" s="296"/>
      <c r="E8" s="296"/>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row>
    <row r="9" spans="1:50" s="297" customFormat="1" x14ac:dyDescent="0.25">
      <c r="A9" s="638"/>
      <c r="B9" s="639"/>
      <c r="C9" s="639"/>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row>
    <row r="10" spans="1:50" s="297" customFormat="1" ht="55.5" customHeight="1" x14ac:dyDescent="0.25">
      <c r="A10" s="751" t="s">
        <v>633</v>
      </c>
      <c r="B10" s="751"/>
      <c r="C10" s="751"/>
      <c r="D10" s="296"/>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row>
    <row r="11" spans="1:50" s="297" customFormat="1" x14ac:dyDescent="0.25">
      <c r="A11" s="638"/>
      <c r="B11" s="639"/>
      <c r="C11" s="639"/>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row>
    <row r="12" spans="1:50" s="297" customFormat="1" x14ac:dyDescent="0.25">
      <c r="A12" s="379"/>
      <c r="B12" s="296"/>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row>
    <row r="13" spans="1:50" s="297" customFormat="1" x14ac:dyDescent="0.25">
      <c r="A13" s="748" t="str">
        <f>DEPEND</f>
        <v>SECRETARÍA DE COMUNICACIONES Y TRANSPORTES</v>
      </c>
      <c r="B13" s="747"/>
      <c r="C13" s="747"/>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6"/>
      <c r="AI13" s="296"/>
      <c r="AJ13" s="296"/>
      <c r="AK13" s="296"/>
      <c r="AL13" s="296"/>
      <c r="AM13" s="296"/>
      <c r="AN13" s="296"/>
      <c r="AO13" s="296"/>
      <c r="AP13" s="296"/>
      <c r="AQ13" s="296"/>
      <c r="AR13" s="296"/>
      <c r="AS13" s="296"/>
      <c r="AT13" s="296"/>
      <c r="AU13" s="296"/>
      <c r="AV13" s="296"/>
      <c r="AW13" s="296"/>
      <c r="AX13" s="296"/>
    </row>
    <row r="14" spans="1:50" s="297" customFormat="1" x14ac:dyDescent="0.25">
      <c r="A14" s="432" t="str">
        <f>SUBS</f>
        <v>SUBSECRETARÍA DE TRANSPORTE</v>
      </c>
      <c r="B14" s="302"/>
      <c r="C14" s="302"/>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6"/>
      <c r="AN14" s="296"/>
      <c r="AO14" s="296"/>
      <c r="AP14" s="296"/>
      <c r="AQ14" s="296"/>
      <c r="AR14" s="296"/>
      <c r="AS14" s="296"/>
      <c r="AT14" s="296"/>
      <c r="AU14" s="296"/>
      <c r="AV14" s="296"/>
      <c r="AW14" s="296"/>
      <c r="AX14" s="296"/>
    </row>
    <row r="15" spans="1:50" ht="24" x14ac:dyDescent="0.2">
      <c r="A15" s="432" t="str">
        <f>AREA</f>
        <v xml:space="preserve">DIRECCIÓN GENERAL DE TRANSPORTE FERROVIARIO Y MULTIMODAL </v>
      </c>
      <c r="B15" s="302"/>
      <c r="C15" s="302"/>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row>
    <row r="16" spans="1:50" x14ac:dyDescent="0.2">
      <c r="A16" s="748" t="s">
        <v>466</v>
      </c>
      <c r="B16" s="749"/>
      <c r="C16" s="749"/>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row>
    <row r="17" spans="1:50" ht="14.25" customHeight="1" x14ac:dyDescent="0.2">
      <c r="A17" s="379"/>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row>
    <row r="18" spans="1:50" x14ac:dyDescent="0.2">
      <c r="A18" s="740" t="str">
        <f>"Me refiero a la "&amp;TIPOLICIT&amp;" No. "&amp;LICIT&amp;" para la realización de los trabajos de:"</f>
        <v>Me refiero a la INVITACIÓN  NACIONAL No. LO-009000988-N16-2012 para la realización de los trabajos de:</v>
      </c>
      <c r="B18" s="741"/>
      <c r="C18" s="74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row>
    <row r="19" spans="1:50" ht="31.5" customHeight="1" x14ac:dyDescent="0.2">
      <c r="A19" s="750" t="str">
        <f>OBRA</f>
        <v>“LA SUPERVISIÓN DE LA INSTALACIÓN DE DISPOSITIVOS DE SEGURIDAD EN LOS CRUCES A NIVEL DE DIVERSAS LÍNEAS FERROVIARIAS CON OTRAS VIALIDADES QUE SE UBICARÁN EN TODA LA REPÚBLICA MEXICANA”</v>
      </c>
      <c r="B19" s="749"/>
      <c r="C19" s="749"/>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row>
    <row r="20" spans="1:50" ht="18"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row>
    <row r="21" spans="1:50" ht="60" customHeight="1" x14ac:dyDescent="0.2">
      <c r="A21" s="740" t="s">
        <v>554</v>
      </c>
      <c r="B21" s="741"/>
      <c r="C21" s="74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row>
    <row r="22" spans="1:50" ht="30" customHeight="1" x14ac:dyDescent="0.2">
      <c r="A22" s="740" t="s">
        <v>529</v>
      </c>
      <c r="B22" s="741"/>
      <c r="C22" s="74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row>
    <row r="23" spans="1:50" x14ac:dyDescent="0.2">
      <c r="A23" s="111"/>
      <c r="B23" s="111"/>
      <c r="C23" s="111"/>
    </row>
    <row r="24" spans="1:50" x14ac:dyDescent="0.2">
      <c r="A24" s="439"/>
      <c r="B24" s="440"/>
      <c r="C24" s="440"/>
    </row>
    <row r="25" spans="1:50" ht="24" x14ac:dyDescent="0.2">
      <c r="A25" s="441" t="s">
        <v>473</v>
      </c>
      <c r="B25" s="441" t="s">
        <v>557</v>
      </c>
      <c r="C25" s="441" t="s">
        <v>478</v>
      </c>
    </row>
    <row r="26" spans="1:50" x14ac:dyDescent="0.2">
      <c r="A26" s="442" t="s">
        <v>474</v>
      </c>
      <c r="B26" s="585"/>
      <c r="C26" s="586"/>
    </row>
    <row r="27" spans="1:50" x14ac:dyDescent="0.2">
      <c r="A27" s="442" t="s">
        <v>475</v>
      </c>
      <c r="B27" s="585" t="s">
        <v>543</v>
      </c>
      <c r="C27" s="586"/>
    </row>
    <row r="28" spans="1:50" x14ac:dyDescent="0.2">
      <c r="A28" s="442" t="s">
        <v>476</v>
      </c>
      <c r="B28" s="585"/>
      <c r="C28" s="586"/>
    </row>
    <row r="29" spans="1:50" x14ac:dyDescent="0.2">
      <c r="A29" s="442" t="s">
        <v>477</v>
      </c>
      <c r="B29" s="585"/>
      <c r="C29" s="586"/>
    </row>
    <row r="30" spans="1:50" x14ac:dyDescent="0.2">
      <c r="A30" s="111"/>
      <c r="B30" s="111"/>
      <c r="C30" s="111"/>
    </row>
    <row r="31" spans="1:50" x14ac:dyDescent="0.2">
      <c r="A31" s="111"/>
      <c r="B31" s="111"/>
      <c r="C31" s="111"/>
    </row>
    <row r="32" spans="1:50" x14ac:dyDescent="0.2">
      <c r="A32" s="742" t="s">
        <v>467</v>
      </c>
      <c r="B32" s="743"/>
      <c r="C32" s="743"/>
    </row>
    <row r="33" spans="1:3" x14ac:dyDescent="0.2">
      <c r="A33" s="742" t="s">
        <v>167</v>
      </c>
      <c r="B33" s="743"/>
      <c r="C33" s="743"/>
    </row>
    <row r="34" spans="1:3" x14ac:dyDescent="0.2">
      <c r="A34" s="382"/>
      <c r="B34" s="111"/>
      <c r="C34" s="111"/>
    </row>
    <row r="35" spans="1:3" x14ac:dyDescent="0.2">
      <c r="A35" s="382"/>
      <c r="B35" s="111"/>
      <c r="C35" s="111"/>
    </row>
    <row r="36" spans="1:3" x14ac:dyDescent="0.2">
      <c r="A36" s="379"/>
      <c r="B36" s="111"/>
      <c r="C36" s="111"/>
    </row>
    <row r="37" spans="1:3" x14ac:dyDescent="0.2">
      <c r="A37" s="742" t="s">
        <v>578</v>
      </c>
      <c r="B37" s="743"/>
      <c r="C37" s="743"/>
    </row>
    <row r="38" spans="1:3" x14ac:dyDescent="0.2">
      <c r="A38" s="744" t="s">
        <v>472</v>
      </c>
      <c r="B38" s="743"/>
      <c r="C38" s="743"/>
    </row>
    <row r="39" spans="1:3" x14ac:dyDescent="0.2">
      <c r="A39" s="297"/>
    </row>
  </sheetData>
  <customSheetViews>
    <customSheetView guid="{715E90F1-CD54-4010-AF2A-F1142E0A1E81}" showPageBreaks="1">
      <pageMargins left="0.70866141732283472" right="0.26" top="0.74803149606299213" bottom="0.74803149606299213" header="0.31496062992125984" footer="0.31496062992125984"/>
      <pageSetup orientation="portrait" r:id="rId1"/>
    </customSheetView>
    <customSheetView guid="{0B53B832-AD86-4C8F-805A-2F70F28121AE}" showPageBreaks="1">
      <pageMargins left="0.70866141732283472" right="0.26" top="0.74803149606299213" bottom="0.74803149606299213" header="0.31496062992125984" footer="0.31496062992125984"/>
      <pageSetup orientation="portrait" r:id="rId2"/>
    </customSheetView>
  </customSheetViews>
  <mergeCells count="14">
    <mergeCell ref="A6:C6"/>
    <mergeCell ref="A5:C5"/>
    <mergeCell ref="A21:C21"/>
    <mergeCell ref="A8:C8"/>
    <mergeCell ref="A13:C13"/>
    <mergeCell ref="A16:C16"/>
    <mergeCell ref="A18:C18"/>
    <mergeCell ref="A19:C19"/>
    <mergeCell ref="A10:C10"/>
    <mergeCell ref="A22:C22"/>
    <mergeCell ref="A32:C32"/>
    <mergeCell ref="A33:C33"/>
    <mergeCell ref="A37:C37"/>
    <mergeCell ref="A38:C38"/>
  </mergeCells>
  <printOptions horizontalCentered="1"/>
  <pageMargins left="0.70866141732283472" right="0.27559055118110237" top="0.74803149606299213" bottom="0.74803149606299213" header="0.31496062992125984" footer="0.31496062992125984"/>
  <pageSetup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FFC000"/>
  </sheetPr>
  <dimension ref="A1:AX47"/>
  <sheetViews>
    <sheetView showGridLines="0" workbookViewId="0">
      <selection activeCell="A9" sqref="A9"/>
    </sheetView>
  </sheetViews>
  <sheetFormatPr baseColWidth="10" defaultRowHeight="14.25" x14ac:dyDescent="0.2"/>
  <cols>
    <col min="1" max="1" width="8.85546875" style="20" customWidth="1"/>
    <col min="2" max="2" width="40.140625" style="20" customWidth="1"/>
    <col min="3" max="3" width="29.42578125" style="20" customWidth="1"/>
    <col min="4" max="4" width="28" style="20" customWidth="1"/>
    <col min="5" max="5" width="11.42578125" style="20"/>
    <col min="6" max="6" width="11.42578125" style="20" customWidth="1"/>
    <col min="7" max="7" width="11.42578125" style="20"/>
    <col min="8" max="8" width="20" style="20" customWidth="1"/>
    <col min="9" max="16384" width="11.42578125" style="20"/>
  </cols>
  <sheetData>
    <row r="1" spans="1:50" s="297" customFormat="1" x14ac:dyDescent="0.25">
      <c r="A1" s="385" t="str">
        <f>DEPEND</f>
        <v>SECRETARÍA DE COMUNICACIONES Y TRANSPORTES</v>
      </c>
      <c r="B1" s="386"/>
      <c r="C1" s="386"/>
      <c r="D1" s="386"/>
      <c r="E1" s="386"/>
      <c r="F1" s="386"/>
      <c r="G1" s="386"/>
      <c r="H1" s="387"/>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row>
    <row r="2" spans="1:50" s="297" customFormat="1" x14ac:dyDescent="0.25">
      <c r="A2" s="388" t="str">
        <f>SUBS</f>
        <v>SUBSECRETARÍA DE TRANSPORTE</v>
      </c>
      <c r="B2" s="389"/>
      <c r="C2" s="389"/>
      <c r="D2" s="389"/>
      <c r="E2" s="389"/>
      <c r="F2" s="390"/>
      <c r="G2" s="390"/>
      <c r="H2" s="391"/>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row>
    <row r="3" spans="1:50" s="297" customFormat="1" x14ac:dyDescent="0.25">
      <c r="A3" s="388" t="str">
        <f>AREA</f>
        <v xml:space="preserve">DIRECCIÓN GENERAL DE TRANSPORTE FERROVIARIO Y MULTIMODAL </v>
      </c>
      <c r="B3" s="389"/>
      <c r="C3" s="389"/>
      <c r="D3" s="389"/>
      <c r="E3" s="389"/>
      <c r="F3" s="390"/>
      <c r="G3" s="390"/>
      <c r="H3" s="391"/>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row>
    <row r="4" spans="1:50" s="297" customFormat="1" x14ac:dyDescent="0.25">
      <c r="A4" s="423"/>
      <c r="B4" s="389"/>
      <c r="C4" s="389"/>
      <c r="D4" s="389"/>
      <c r="E4" s="389"/>
      <c r="F4" s="390"/>
      <c r="G4" s="390"/>
      <c r="H4" s="391"/>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row>
    <row r="5" spans="1:50" s="297" customFormat="1" x14ac:dyDescent="0.25">
      <c r="A5" s="392" t="str">
        <f>TIPOLICIT&amp;" N° "&amp;LICIT</f>
        <v>INVITACIÓN  NACIONAL N° LO-009000988-N16-2012</v>
      </c>
      <c r="B5" s="389"/>
      <c r="C5" s="389"/>
      <c r="D5" s="389"/>
      <c r="E5" s="389"/>
      <c r="F5" s="390"/>
      <c r="G5" s="390"/>
      <c r="H5" s="393" t="s">
        <v>462</v>
      </c>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row>
    <row r="6" spans="1:50" s="297" customFormat="1" x14ac:dyDescent="0.25">
      <c r="A6" s="731" t="str">
        <f>""&amp;OBRA</f>
        <v>“LA SUPERVISIÓN DE LA INSTALACIÓN DE DISPOSITIVOS DE SEGURIDAD EN LOS CRUCES A NIVEL DE DIVERSAS LÍNEAS FERROVIARIAS CON OTRAS VIALIDADES QUE SE UBICARÁN EN TODA LA REPÚBLICA MEXICANA”</v>
      </c>
      <c r="B6" s="732"/>
      <c r="C6" s="732"/>
      <c r="D6" s="732"/>
      <c r="E6" s="732"/>
      <c r="F6" s="390"/>
      <c r="G6" s="390"/>
      <c r="H6" s="652" t="s">
        <v>600</v>
      </c>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row>
    <row r="7" spans="1:50" s="297" customFormat="1" x14ac:dyDescent="0.25">
      <c r="A7" s="733"/>
      <c r="B7" s="732"/>
      <c r="C7" s="732"/>
      <c r="D7" s="732"/>
      <c r="E7" s="732"/>
      <c r="F7" s="390"/>
      <c r="G7" s="390"/>
      <c r="H7" s="394" t="str">
        <f>"FECHA: "&amp;TEXT(FECHALICIT,"DD-MMM-AAAA")</f>
        <v>FECHA: 02-jul-2012</v>
      </c>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row>
    <row r="8" spans="1:50" s="297" customFormat="1" x14ac:dyDescent="0.25">
      <c r="A8" s="733"/>
      <c r="B8" s="732"/>
      <c r="C8" s="732"/>
      <c r="D8" s="732"/>
      <c r="E8" s="732"/>
      <c r="F8" s="390"/>
      <c r="G8" s="390"/>
      <c r="H8" s="394" t="s">
        <v>564</v>
      </c>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row>
    <row r="9" spans="1:50" s="297" customFormat="1" x14ac:dyDescent="0.25">
      <c r="A9" s="395"/>
      <c r="B9" s="396"/>
      <c r="C9" s="396"/>
      <c r="D9" s="396"/>
      <c r="E9" s="396"/>
      <c r="F9" s="396"/>
      <c r="G9" s="396"/>
      <c r="H9" s="397"/>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row>
    <row r="10" spans="1:50" s="21" customFormat="1" ht="22.5" customHeight="1" x14ac:dyDescent="0.2">
      <c r="A10" s="752" t="s">
        <v>182</v>
      </c>
      <c r="B10" s="752"/>
      <c r="C10" s="752"/>
      <c r="D10" s="752"/>
      <c r="E10" s="752"/>
      <c r="F10" s="752"/>
      <c r="G10" s="752"/>
      <c r="H10" s="752"/>
    </row>
    <row r="11" spans="1:50" ht="33.75" x14ac:dyDescent="0.2">
      <c r="A11" s="22" t="s">
        <v>183</v>
      </c>
      <c r="B11" s="22" t="s">
        <v>124</v>
      </c>
      <c r="C11" s="22" t="s">
        <v>170</v>
      </c>
      <c r="D11" s="22" t="s">
        <v>184</v>
      </c>
      <c r="E11" s="22" t="s">
        <v>171</v>
      </c>
      <c r="F11" s="22" t="s">
        <v>181</v>
      </c>
      <c r="G11" s="22" t="s">
        <v>180</v>
      </c>
      <c r="H11" s="22" t="s">
        <v>172</v>
      </c>
    </row>
    <row r="12" spans="1:50" x14ac:dyDescent="0.2">
      <c r="A12" s="572" t="s">
        <v>443</v>
      </c>
      <c r="B12" s="572" t="s">
        <v>444</v>
      </c>
      <c r="C12" s="572" t="s">
        <v>543</v>
      </c>
      <c r="D12" s="572" t="s">
        <v>533</v>
      </c>
      <c r="E12" s="572" t="s">
        <v>534</v>
      </c>
      <c r="F12" s="572" t="s">
        <v>535</v>
      </c>
      <c r="G12" s="572" t="s">
        <v>536</v>
      </c>
      <c r="H12" s="572" t="s">
        <v>537</v>
      </c>
    </row>
    <row r="13" spans="1:50" x14ac:dyDescent="0.2">
      <c r="A13" s="573"/>
      <c r="B13" s="573"/>
      <c r="C13" s="573"/>
      <c r="D13" s="573"/>
      <c r="E13" s="573"/>
      <c r="F13" s="573"/>
      <c r="G13" s="573"/>
      <c r="H13" s="573"/>
    </row>
    <row r="14" spans="1:50" x14ac:dyDescent="0.2">
      <c r="A14" s="574"/>
      <c r="B14" s="574"/>
      <c r="C14" s="574"/>
      <c r="D14" s="574"/>
      <c r="E14" s="574"/>
      <c r="F14" s="574"/>
      <c r="G14" s="574"/>
      <c r="H14" s="574"/>
    </row>
    <row r="15" spans="1:50" x14ac:dyDescent="0.2">
      <c r="A15" s="574"/>
      <c r="B15" s="574"/>
      <c r="C15" s="574"/>
      <c r="D15" s="574"/>
      <c r="E15" s="574"/>
      <c r="F15" s="574"/>
      <c r="G15" s="574"/>
      <c r="H15" s="574"/>
    </row>
    <row r="16" spans="1:50" x14ac:dyDescent="0.2">
      <c r="A16" s="574"/>
      <c r="B16" s="574"/>
      <c r="C16" s="574"/>
      <c r="D16" s="574"/>
      <c r="E16" s="574"/>
      <c r="F16" s="574"/>
      <c r="G16" s="574"/>
      <c r="H16" s="574"/>
    </row>
    <row r="17" spans="1:8" x14ac:dyDescent="0.2">
      <c r="A17" s="574"/>
      <c r="B17" s="574"/>
      <c r="C17" s="574"/>
      <c r="D17" s="574"/>
      <c r="E17" s="574"/>
      <c r="F17" s="574"/>
      <c r="G17" s="574"/>
      <c r="H17" s="574"/>
    </row>
    <row r="18" spans="1:8" x14ac:dyDescent="0.2">
      <c r="A18" s="574"/>
      <c r="B18" s="574"/>
      <c r="C18" s="574"/>
      <c r="D18" s="574"/>
      <c r="E18" s="574"/>
      <c r="F18" s="574"/>
      <c r="G18" s="574"/>
      <c r="H18" s="574"/>
    </row>
    <row r="19" spans="1:8" x14ac:dyDescent="0.2">
      <c r="A19" s="574"/>
      <c r="B19" s="574"/>
      <c r="C19" s="574"/>
      <c r="D19" s="574"/>
      <c r="E19" s="574"/>
      <c r="F19" s="574"/>
      <c r="G19" s="574"/>
      <c r="H19" s="574"/>
    </row>
    <row r="20" spans="1:8" x14ac:dyDescent="0.2">
      <c r="A20" s="574"/>
      <c r="B20" s="574"/>
      <c r="C20" s="574"/>
      <c r="D20" s="574"/>
      <c r="E20" s="574"/>
      <c r="F20" s="574"/>
      <c r="G20" s="574"/>
      <c r="H20" s="574"/>
    </row>
    <row r="21" spans="1:8" x14ac:dyDescent="0.2">
      <c r="A21" s="574"/>
      <c r="B21" s="574"/>
      <c r="C21" s="574"/>
      <c r="D21" s="574"/>
      <c r="E21" s="574"/>
      <c r="F21" s="574"/>
      <c r="G21" s="574"/>
      <c r="H21" s="574"/>
    </row>
    <row r="22" spans="1:8" x14ac:dyDescent="0.2">
      <c r="A22" s="574"/>
      <c r="B22" s="574"/>
      <c r="C22" s="574"/>
      <c r="D22" s="574"/>
      <c r="E22" s="574"/>
      <c r="F22" s="574"/>
      <c r="G22" s="574"/>
      <c r="H22" s="574"/>
    </row>
    <row r="23" spans="1:8" x14ac:dyDescent="0.2">
      <c r="A23" s="574"/>
      <c r="B23" s="574"/>
      <c r="C23" s="574"/>
      <c r="D23" s="574"/>
      <c r="E23" s="574"/>
      <c r="F23" s="574"/>
      <c r="G23" s="574"/>
      <c r="H23" s="574"/>
    </row>
    <row r="24" spans="1:8" x14ac:dyDescent="0.2">
      <c r="A24" s="574"/>
      <c r="B24" s="574"/>
      <c r="C24" s="574"/>
      <c r="D24" s="574"/>
      <c r="E24" s="574"/>
      <c r="F24" s="574"/>
      <c r="G24" s="574"/>
      <c r="H24" s="574"/>
    </row>
    <row r="25" spans="1:8" x14ac:dyDescent="0.2">
      <c r="A25" s="574"/>
      <c r="B25" s="574"/>
      <c r="C25" s="574"/>
      <c r="D25" s="574"/>
      <c r="E25" s="574"/>
      <c r="F25" s="574"/>
      <c r="G25" s="574"/>
      <c r="H25" s="574"/>
    </row>
    <row r="26" spans="1:8" x14ac:dyDescent="0.2">
      <c r="A26" s="574"/>
      <c r="B26" s="574"/>
      <c r="C26" s="574"/>
      <c r="D26" s="574"/>
      <c r="E26" s="574"/>
      <c r="F26" s="574"/>
      <c r="G26" s="574"/>
      <c r="H26" s="574"/>
    </row>
    <row r="27" spans="1:8" x14ac:dyDescent="0.2">
      <c r="A27" s="574"/>
      <c r="B27" s="574"/>
      <c r="C27" s="574"/>
      <c r="D27" s="574"/>
      <c r="E27" s="574"/>
      <c r="F27" s="574"/>
      <c r="G27" s="574"/>
      <c r="H27" s="574"/>
    </row>
    <row r="28" spans="1:8" x14ac:dyDescent="0.2">
      <c r="A28" s="574"/>
      <c r="B28" s="574"/>
      <c r="C28" s="574"/>
      <c r="D28" s="574"/>
      <c r="E28" s="574"/>
      <c r="F28" s="574"/>
      <c r="G28" s="574"/>
      <c r="H28" s="574"/>
    </row>
    <row r="29" spans="1:8" x14ac:dyDescent="0.2">
      <c r="A29" s="574"/>
      <c r="B29" s="574"/>
      <c r="C29" s="574"/>
      <c r="D29" s="574"/>
      <c r="E29" s="574"/>
      <c r="F29" s="574"/>
      <c r="G29" s="574"/>
      <c r="H29" s="574"/>
    </row>
    <row r="30" spans="1:8" x14ac:dyDescent="0.2">
      <c r="A30" s="574"/>
      <c r="B30" s="574"/>
      <c r="C30" s="574"/>
      <c r="D30" s="574"/>
      <c r="E30" s="574"/>
      <c r="F30" s="574"/>
      <c r="G30" s="574"/>
      <c r="H30" s="574"/>
    </row>
    <row r="31" spans="1:8" x14ac:dyDescent="0.2">
      <c r="A31" s="574"/>
      <c r="B31" s="574"/>
      <c r="C31" s="574"/>
      <c r="D31" s="574"/>
      <c r="E31" s="574"/>
      <c r="F31" s="574"/>
      <c r="G31" s="574"/>
      <c r="H31" s="574"/>
    </row>
    <row r="32" spans="1:8" x14ac:dyDescent="0.2">
      <c r="A32" s="574"/>
      <c r="B32" s="574"/>
      <c r="C32" s="574"/>
      <c r="D32" s="574"/>
      <c r="E32" s="574"/>
      <c r="F32" s="574"/>
      <c r="G32" s="574"/>
      <c r="H32" s="574"/>
    </row>
    <row r="33" spans="1:8" x14ac:dyDescent="0.2">
      <c r="A33" s="574"/>
      <c r="B33" s="574"/>
      <c r="C33" s="574"/>
      <c r="D33" s="574"/>
      <c r="E33" s="574"/>
      <c r="F33" s="574"/>
      <c r="G33" s="574"/>
      <c r="H33" s="574"/>
    </row>
    <row r="34" spans="1:8" x14ac:dyDescent="0.2">
      <c r="A34" s="574"/>
      <c r="B34" s="574"/>
      <c r="C34" s="574"/>
      <c r="D34" s="574"/>
      <c r="E34" s="574"/>
      <c r="F34" s="574"/>
      <c r="G34" s="574"/>
      <c r="H34" s="574"/>
    </row>
    <row r="35" spans="1:8" x14ac:dyDescent="0.2">
      <c r="A35" s="574"/>
      <c r="B35" s="574"/>
      <c r="C35" s="574"/>
      <c r="D35" s="574"/>
      <c r="E35" s="574"/>
      <c r="F35" s="574"/>
      <c r="G35" s="574"/>
      <c r="H35" s="574"/>
    </row>
    <row r="36" spans="1:8" x14ac:dyDescent="0.2">
      <c r="A36" s="574"/>
      <c r="B36" s="574"/>
      <c r="C36" s="574"/>
      <c r="D36" s="574"/>
      <c r="E36" s="574"/>
      <c r="F36" s="574"/>
      <c r="G36" s="574"/>
      <c r="H36" s="574"/>
    </row>
    <row r="37" spans="1:8" x14ac:dyDescent="0.2">
      <c r="A37" s="574"/>
      <c r="B37" s="574"/>
      <c r="C37" s="574"/>
      <c r="D37" s="574"/>
      <c r="E37" s="574"/>
      <c r="F37" s="574"/>
      <c r="G37" s="574"/>
      <c r="H37" s="574"/>
    </row>
    <row r="38" spans="1:8" x14ac:dyDescent="0.2">
      <c r="A38" s="574"/>
      <c r="B38" s="574"/>
      <c r="C38" s="574"/>
      <c r="D38" s="574"/>
      <c r="E38" s="574"/>
      <c r="F38" s="574"/>
      <c r="G38" s="574"/>
      <c r="H38" s="574"/>
    </row>
    <row r="39" spans="1:8" x14ac:dyDescent="0.2">
      <c r="A39" s="574"/>
      <c r="B39" s="574"/>
      <c r="C39" s="574"/>
      <c r="D39" s="574"/>
      <c r="E39" s="574"/>
      <c r="F39" s="574"/>
      <c r="G39" s="574"/>
      <c r="H39" s="574"/>
    </row>
    <row r="40" spans="1:8" x14ac:dyDescent="0.2">
      <c r="A40" s="574"/>
      <c r="B40" s="574"/>
      <c r="C40" s="574"/>
      <c r="D40" s="574"/>
      <c r="E40" s="574"/>
      <c r="F40" s="574"/>
      <c r="G40" s="574"/>
      <c r="H40" s="574"/>
    </row>
    <row r="41" spans="1:8" x14ac:dyDescent="0.2">
      <c r="A41" s="574"/>
      <c r="B41" s="574"/>
      <c r="C41" s="574"/>
      <c r="D41" s="574"/>
      <c r="E41" s="574"/>
      <c r="F41" s="574"/>
      <c r="G41" s="574"/>
      <c r="H41" s="574"/>
    </row>
    <row r="42" spans="1:8" x14ac:dyDescent="0.2">
      <c r="A42" s="574"/>
      <c r="B42" s="574"/>
      <c r="C42" s="574"/>
      <c r="D42" s="574"/>
      <c r="E42" s="574"/>
      <c r="F42" s="574"/>
      <c r="G42" s="574"/>
      <c r="H42" s="574"/>
    </row>
    <row r="43" spans="1:8" x14ac:dyDescent="0.2">
      <c r="A43" s="574"/>
      <c r="B43" s="574"/>
      <c r="C43" s="574"/>
      <c r="D43" s="574"/>
      <c r="E43" s="574"/>
      <c r="F43" s="574"/>
      <c r="G43" s="574"/>
      <c r="H43" s="574"/>
    </row>
    <row r="44" spans="1:8" ht="7.5" customHeight="1" x14ac:dyDescent="0.2">
      <c r="A44" s="406"/>
      <c r="B44" s="426"/>
      <c r="C44" s="311"/>
      <c r="D44" s="311"/>
      <c r="E44" s="311"/>
      <c r="F44" s="311"/>
      <c r="G44" s="311"/>
      <c r="H44" s="311"/>
    </row>
    <row r="45" spans="1:8" x14ac:dyDescent="0.2">
      <c r="A45" s="408"/>
      <c r="B45" s="409"/>
      <c r="C45" s="409"/>
      <c r="D45" s="409"/>
      <c r="E45" s="409"/>
      <c r="F45" s="409"/>
      <c r="G45" s="409"/>
      <c r="H45" s="410"/>
    </row>
    <row r="46" spans="1:8" x14ac:dyDescent="0.2">
      <c r="A46" s="421"/>
      <c r="B46" s="412"/>
      <c r="C46" s="422" t="s">
        <v>538</v>
      </c>
      <c r="D46" s="412"/>
      <c r="E46" s="412"/>
      <c r="F46" s="422" t="s">
        <v>539</v>
      </c>
      <c r="G46" s="412"/>
      <c r="H46" s="413"/>
    </row>
    <row r="47" spans="1:8" x14ac:dyDescent="0.2">
      <c r="A47" s="427"/>
      <c r="B47" s="406"/>
      <c r="C47" s="406" t="s">
        <v>167</v>
      </c>
      <c r="D47" s="415"/>
      <c r="E47" s="415" t="s">
        <v>472</v>
      </c>
      <c r="F47" s="415"/>
      <c r="G47" s="415"/>
      <c r="H47" s="416"/>
    </row>
  </sheetData>
  <customSheetViews>
    <customSheetView guid="{715E90F1-CD54-4010-AF2A-F1142E0A1E81}" showPageBreaks="1" showGridLines="0">
      <pageMargins left="0.19685039370078741" right="0.19685039370078741" top="0.39370078740157483" bottom="0.19685039370078741" header="0.31496062992125984" footer="0.31496062992125984"/>
      <printOptions horizontalCentered="1"/>
      <pageSetup paperSize="122" scale="80" orientation="landscape" r:id="rId1"/>
    </customSheetView>
    <customSheetView guid="{0B53B832-AD86-4C8F-805A-2F70F28121AE}" showPageBreaks="1" showGridLines="0">
      <pageMargins left="0.19685039370078741" right="0.19685039370078741" top="0.39370078740157483" bottom="0.19685039370078741" header="0.31496062992125984" footer="0.31496062992125984"/>
      <printOptions horizontalCentered="1"/>
      <pageSetup paperSize="122" scale="80" orientation="landscape" r:id="rId2"/>
    </customSheetView>
  </customSheetViews>
  <mergeCells count="2">
    <mergeCell ref="A6:E8"/>
    <mergeCell ref="A10:H10"/>
  </mergeCells>
  <printOptions horizontalCentered="1"/>
  <pageMargins left="0.19685039370078741" right="0.19685039370078741" top="0.39370078740157483" bottom="0.19685039370078741" header="0.31496062992125984" footer="0.31496062992125984"/>
  <pageSetup scale="80" orientation="landscape" r:id="rId3"/>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00B050"/>
  </sheetPr>
  <dimension ref="A1:AX31"/>
  <sheetViews>
    <sheetView workbookViewId="0">
      <selection activeCell="A10" sqref="A10"/>
    </sheetView>
  </sheetViews>
  <sheetFormatPr baseColWidth="10" defaultRowHeight="14.25" x14ac:dyDescent="0.2"/>
  <cols>
    <col min="1" max="1" width="91.42578125" style="20" customWidth="1"/>
    <col min="2" max="16384" width="11.42578125" style="20"/>
  </cols>
  <sheetData>
    <row r="1" spans="1:50" s="297" customFormat="1" x14ac:dyDescent="0.25">
      <c r="A1" s="296"/>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row>
    <row r="2" spans="1:50" s="297" customFormat="1" x14ac:dyDescent="0.25">
      <c r="A2" s="296"/>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row>
    <row r="3" spans="1:50" s="297" customFormat="1" x14ac:dyDescent="0.25">
      <c r="A3" s="444" t="s">
        <v>483</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row>
    <row r="4" spans="1:50" s="297" customFormat="1" x14ac:dyDescent="0.25">
      <c r="A4" s="296"/>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row>
    <row r="5" spans="1:50" s="297" customFormat="1" x14ac:dyDescent="0.25">
      <c r="A5" s="568" t="s">
        <v>575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row>
    <row r="6" spans="1:50" s="297" customFormat="1" x14ac:dyDescent="0.25">
      <c r="A6" s="646" t="s">
        <v>598</v>
      </c>
      <c r="B6" s="647"/>
      <c r="C6" s="647"/>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row>
    <row r="7" spans="1:50" s="297" customFormat="1" x14ac:dyDescent="0.25">
      <c r="A7" s="296"/>
      <c r="B7" s="296"/>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row>
    <row r="8" spans="1:50" s="297" customFormat="1" x14ac:dyDescent="0.25">
      <c r="A8" s="431" t="str">
        <f>LUGAR&amp;", "&amp;DAY(FECHALICIT)&amp;" de "&amp;TEXT(FECHALICIT,"mmmm")&amp;" del "&amp;YEAR(FECHALICIT)</f>
        <v>MÉXICO, D. F. , 2 de julio del 2012</v>
      </c>
      <c r="B8" s="296"/>
      <c r="C8" s="296"/>
      <c r="D8" s="296"/>
      <c r="E8" s="296"/>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row>
    <row r="9" spans="1:50" s="297" customFormat="1" x14ac:dyDescent="0.25">
      <c r="A9" s="638"/>
      <c r="B9" s="296"/>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row>
    <row r="10" spans="1:50" s="297" customFormat="1" ht="44.25" customHeight="1" x14ac:dyDescent="0.25">
      <c r="A10" s="683" t="s">
        <v>634</v>
      </c>
      <c r="B10" s="296"/>
      <c r="C10" s="296"/>
      <c r="D10" s="296"/>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row>
    <row r="11" spans="1:50" s="297" customFormat="1" x14ac:dyDescent="0.25">
      <c r="A11" s="638"/>
      <c r="B11" s="296"/>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row>
    <row r="12" spans="1:50" s="304" customFormat="1" x14ac:dyDescent="0.25">
      <c r="A12" s="379"/>
    </row>
    <row r="13" spans="1:50" s="304" customFormat="1" x14ac:dyDescent="0.25">
      <c r="A13" s="432" t="str">
        <f>DEPEND</f>
        <v>SECRETARÍA DE COMUNICACIONES Y TRANSPORTES</v>
      </c>
    </row>
    <row r="14" spans="1:50" s="304" customFormat="1" x14ac:dyDescent="0.25">
      <c r="A14" s="432" t="str">
        <f>SUBS</f>
        <v>SUBSECRETARÍA DE TRANSPORTE</v>
      </c>
    </row>
    <row r="15" spans="1:50" x14ac:dyDescent="0.2">
      <c r="A15" s="432" t="str">
        <f>AREA</f>
        <v xml:space="preserve">DIRECCIÓN GENERAL DE TRANSPORTE FERROVIARIO Y MULTIMODAL </v>
      </c>
    </row>
    <row r="16" spans="1:50" x14ac:dyDescent="0.2">
      <c r="A16" s="432" t="s">
        <v>466</v>
      </c>
    </row>
    <row r="17" spans="1:1" x14ac:dyDescent="0.2">
      <c r="A17" s="379"/>
    </row>
    <row r="18" spans="1:1" x14ac:dyDescent="0.2">
      <c r="A18" s="381" t="str">
        <f>"Me refiero a la "&amp;TIPOLICIT&amp;" No. "&amp;LICIT&amp;" para la realización de los trabajos de:"</f>
        <v>Me refiero a la INVITACIÓN  NACIONAL No. LO-009000988-N16-2012 para la realización de los trabajos de:</v>
      </c>
    </row>
    <row r="19" spans="1:1" ht="27.75" customHeight="1" x14ac:dyDescent="0.2">
      <c r="A19" s="381" t="str">
        <f>OBRA</f>
        <v>“LA SUPERVISIÓN DE LA INSTALACIÓN DE DISPOSITIVOS DE SEGURIDAD EN LOS CRUCES A NIVEL DE DIVERSAS LÍNEAS FERROVIARIAS CON OTRAS VIALIDADES QUE SE UBICARÁN EN TODA LA REPÚBLICA MEXICANA”</v>
      </c>
    </row>
    <row r="20" spans="1:1" ht="13.5" customHeight="1" x14ac:dyDescent="0.2">
      <c r="A20" s="111"/>
    </row>
    <row r="21" spans="1:1" ht="79.5" customHeight="1" x14ac:dyDescent="0.2">
      <c r="A21" s="384" t="s">
        <v>555</v>
      </c>
    </row>
    <row r="22" spans="1:1" x14ac:dyDescent="0.2">
      <c r="A22" s="111"/>
    </row>
    <row r="23" spans="1:1" x14ac:dyDescent="0.2">
      <c r="A23" s="440"/>
    </row>
    <row r="24" spans="1:1" x14ac:dyDescent="0.2">
      <c r="A24" s="111"/>
    </row>
    <row r="25" spans="1:1" x14ac:dyDescent="0.2">
      <c r="A25" s="382" t="s">
        <v>467</v>
      </c>
    </row>
    <row r="26" spans="1:1" x14ac:dyDescent="0.2">
      <c r="A26" s="382" t="s">
        <v>167</v>
      </c>
    </row>
    <row r="27" spans="1:1" x14ac:dyDescent="0.2">
      <c r="A27" s="382"/>
    </row>
    <row r="28" spans="1:1" x14ac:dyDescent="0.2">
      <c r="A28" s="382"/>
    </row>
    <row r="29" spans="1:1" x14ac:dyDescent="0.2">
      <c r="A29" s="379"/>
    </row>
    <row r="30" spans="1:1" x14ac:dyDescent="0.2">
      <c r="A30" s="589" t="s">
        <v>579</v>
      </c>
    </row>
    <row r="31" spans="1:1" x14ac:dyDescent="0.2">
      <c r="A31" s="433" t="s">
        <v>472</v>
      </c>
    </row>
  </sheetData>
  <customSheetViews>
    <customSheetView guid="{715E90F1-CD54-4010-AF2A-F1142E0A1E81}" showPageBreaks="1">
      <pageMargins left="0.70866141732283472" right="0.70866141732283472" top="0.74803149606299213" bottom="0.74803149606299213" header="0.31496062992125984" footer="0.31496062992125984"/>
      <pageSetup orientation="portrait" r:id="rId1"/>
    </customSheetView>
    <customSheetView guid="{0B53B832-AD86-4C8F-805A-2F70F28121AE}" showPageBreaks="1">
      <pageMargins left="0.70866141732283472" right="0.70866141732283472" top="0.74803149606299213" bottom="0.74803149606299213" header="0.31496062992125984" footer="0.31496062992125984"/>
      <pageSetup orientation="portrait" r:id="rId2"/>
    </customSheetView>
  </customSheetViews>
  <printOptions horizontalCentered="1"/>
  <pageMargins left="0.70866141732283472" right="0.70866141732283472" top="0.74803149606299213" bottom="0.74803149606299213" header="0.31496062992125984" footer="0.31496062992125984"/>
  <pageSetup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34"/>
  <sheetViews>
    <sheetView workbookViewId="0">
      <selection activeCell="E24" sqref="E24"/>
    </sheetView>
  </sheetViews>
  <sheetFormatPr baseColWidth="10" defaultRowHeight="15" x14ac:dyDescent="0.25"/>
  <cols>
    <col min="1" max="7" width="14.28515625" style="20" customWidth="1"/>
  </cols>
  <sheetData>
    <row r="1" spans="1:7" x14ac:dyDescent="0.25">
      <c r="A1" s="603" t="str">
        <f>DEPEND</f>
        <v>SECRETARÍA DE COMUNICACIONES Y TRANSPORTES</v>
      </c>
      <c r="B1" s="604"/>
      <c r="C1" s="604"/>
      <c r="D1" s="604"/>
      <c r="E1" s="604"/>
      <c r="F1" s="604"/>
      <c r="G1" s="605"/>
    </row>
    <row r="2" spans="1:7" x14ac:dyDescent="0.25">
      <c r="A2" s="606" t="str">
        <f>SUBS</f>
        <v>SUBSECRETARÍA DE TRANSPORTE</v>
      </c>
      <c r="B2" s="607"/>
      <c r="C2" s="607"/>
      <c r="D2" s="607"/>
      <c r="E2" s="608"/>
      <c r="F2" s="608"/>
      <c r="G2" s="609"/>
    </row>
    <row r="3" spans="1:7" x14ac:dyDescent="0.25">
      <c r="A3" s="606" t="str">
        <f>AREA</f>
        <v xml:space="preserve">DIRECCIÓN GENERAL DE TRANSPORTE FERROVIARIO Y MULTIMODAL </v>
      </c>
      <c r="B3" s="607"/>
      <c r="C3" s="607"/>
      <c r="D3" s="607"/>
      <c r="E3" s="608"/>
      <c r="F3" s="608"/>
      <c r="G3" s="609"/>
    </row>
    <row r="4" spans="1:7" x14ac:dyDescent="0.25">
      <c r="A4" s="610"/>
      <c r="B4" s="607"/>
      <c r="C4" s="607"/>
      <c r="D4" s="607"/>
      <c r="E4" s="608"/>
      <c r="F4" s="608"/>
      <c r="G4" s="609"/>
    </row>
    <row r="5" spans="1:7" x14ac:dyDescent="0.25">
      <c r="A5" s="611" t="str">
        <f>TIPOLICIT&amp;" N° "&amp;LICIT</f>
        <v>INVITACIÓN  NACIONAL N° LO-009000988-N16-2012</v>
      </c>
      <c r="B5" s="607"/>
      <c r="C5" s="607"/>
      <c r="D5" s="607"/>
      <c r="E5" s="608"/>
      <c r="F5" s="608"/>
      <c r="G5" s="612" t="s">
        <v>587</v>
      </c>
    </row>
    <row r="6" spans="1:7" ht="15" customHeight="1" x14ac:dyDescent="0.25">
      <c r="A6" s="757" t="str">
        <f>"OBRA: "&amp;OBRA</f>
        <v>OBRA: “LA SUPERVISIÓN DE LA INSTALACIÓN DE DISPOSITIVOS DE SEGURIDAD EN LOS CRUCES A NIVEL DE DIVERSAS LÍNEAS FERROVIARIAS CON OTRAS VIALIDADES QUE SE UBICARÁN EN TODA LA REPÚBLICA MEXICANA”</v>
      </c>
      <c r="B6" s="758"/>
      <c r="C6" s="758"/>
      <c r="D6" s="758"/>
      <c r="E6" s="758"/>
      <c r="F6" s="608"/>
      <c r="G6" s="652" t="s">
        <v>599</v>
      </c>
    </row>
    <row r="7" spans="1:7" x14ac:dyDescent="0.25">
      <c r="A7" s="759"/>
      <c r="B7" s="758"/>
      <c r="C7" s="758"/>
      <c r="D7" s="758"/>
      <c r="E7" s="758"/>
      <c r="F7" s="608"/>
      <c r="G7" s="613" t="str">
        <f>"FECHA: "&amp;TEXT(FECHALICIT,"DD-MMM-AAAA")</f>
        <v>FECHA: 02-jul-2012</v>
      </c>
    </row>
    <row r="8" spans="1:7" x14ac:dyDescent="0.25">
      <c r="A8" s="759"/>
      <c r="B8" s="758"/>
      <c r="C8" s="758"/>
      <c r="D8" s="758"/>
      <c r="E8" s="758"/>
      <c r="F8" s="608"/>
      <c r="G8" s="613" t="s">
        <v>564</v>
      </c>
    </row>
    <row r="9" spans="1:7" x14ac:dyDescent="0.25">
      <c r="A9" s="760"/>
      <c r="B9" s="761"/>
      <c r="C9" s="761"/>
      <c r="D9" s="761"/>
      <c r="E9" s="761"/>
      <c r="F9" s="614"/>
      <c r="G9" s="615"/>
    </row>
    <row r="10" spans="1:7" ht="30.75" customHeight="1" x14ac:dyDescent="0.25">
      <c r="A10" s="762" t="s">
        <v>589</v>
      </c>
      <c r="B10" s="762"/>
      <c r="C10" s="762"/>
      <c r="D10" s="762"/>
      <c r="E10" s="762"/>
      <c r="F10" s="762"/>
      <c r="G10" s="762"/>
    </row>
    <row r="11" spans="1:7" x14ac:dyDescent="0.25">
      <c r="A11" s="616"/>
      <c r="B11" s="616"/>
      <c r="C11" s="616"/>
      <c r="D11" s="616"/>
      <c r="E11" s="616"/>
      <c r="F11" s="616"/>
      <c r="G11" s="616"/>
    </row>
    <row r="12" spans="1:7" x14ac:dyDescent="0.25">
      <c r="A12" s="617" t="s">
        <v>635</v>
      </c>
      <c r="B12" s="616"/>
      <c r="C12" s="616"/>
      <c r="D12" s="616"/>
      <c r="E12" s="616"/>
      <c r="F12" s="616"/>
      <c r="G12" s="616"/>
    </row>
    <row r="13" spans="1:7" ht="33.75" x14ac:dyDescent="0.25">
      <c r="A13" s="618" t="s">
        <v>515</v>
      </c>
      <c r="B13" s="619"/>
      <c r="C13" s="620" t="s">
        <v>514</v>
      </c>
      <c r="D13" s="619"/>
      <c r="E13" s="621" t="s">
        <v>519</v>
      </c>
      <c r="F13" s="621" t="s">
        <v>520</v>
      </c>
      <c r="G13" s="621" t="s">
        <v>521</v>
      </c>
    </row>
    <row r="14" spans="1:7" x14ac:dyDescent="0.25">
      <c r="A14" s="763"/>
      <c r="B14" s="764"/>
      <c r="C14" s="765"/>
      <c r="D14" s="766"/>
      <c r="E14" s="622"/>
      <c r="F14" s="622"/>
      <c r="G14" s="622"/>
    </row>
    <row r="15" spans="1:7" x14ac:dyDescent="0.25">
      <c r="A15" s="767" t="s">
        <v>443</v>
      </c>
      <c r="B15" s="768"/>
      <c r="C15" s="660"/>
      <c r="D15" s="661"/>
      <c r="E15" s="662"/>
      <c r="F15" s="662"/>
      <c r="G15" s="662"/>
    </row>
    <row r="16" spans="1:7" x14ac:dyDescent="0.25">
      <c r="A16" s="753"/>
      <c r="B16" s="754"/>
      <c r="C16" s="660"/>
      <c r="D16" s="661"/>
      <c r="E16" s="662"/>
      <c r="F16" s="662"/>
      <c r="G16" s="662"/>
    </row>
    <row r="17" spans="1:7" x14ac:dyDescent="0.25">
      <c r="A17" s="753"/>
      <c r="B17" s="754"/>
      <c r="C17" s="660"/>
      <c r="D17" s="661"/>
      <c r="E17" s="662"/>
      <c r="F17" s="662"/>
      <c r="G17" s="662"/>
    </row>
    <row r="18" spans="1:7" x14ac:dyDescent="0.25">
      <c r="A18" s="753"/>
      <c r="B18" s="754"/>
      <c r="C18" s="660"/>
      <c r="D18" s="661"/>
      <c r="E18" s="662"/>
      <c r="F18" s="662"/>
      <c r="G18" s="662"/>
    </row>
    <row r="19" spans="1:7" x14ac:dyDescent="0.25">
      <c r="A19" s="753"/>
      <c r="B19" s="754"/>
      <c r="C19" s="660"/>
      <c r="D19" s="661"/>
      <c r="E19" s="662"/>
      <c r="F19" s="662"/>
      <c r="G19" s="662"/>
    </row>
    <row r="20" spans="1:7" x14ac:dyDescent="0.25">
      <c r="A20" s="753"/>
      <c r="B20" s="754"/>
      <c r="C20" s="660"/>
      <c r="D20" s="661"/>
      <c r="E20" s="662"/>
      <c r="F20" s="662"/>
      <c r="G20" s="662"/>
    </row>
    <row r="21" spans="1:7" x14ac:dyDescent="0.25">
      <c r="A21" s="753"/>
      <c r="B21" s="754"/>
      <c r="C21" s="660"/>
      <c r="D21" s="661"/>
      <c r="E21" s="662"/>
      <c r="F21" s="662"/>
      <c r="G21" s="662"/>
    </row>
    <row r="22" spans="1:7" x14ac:dyDescent="0.25">
      <c r="A22" s="771"/>
      <c r="B22" s="772"/>
      <c r="C22" s="769"/>
      <c r="D22" s="770"/>
      <c r="E22" s="623"/>
      <c r="F22" s="623"/>
      <c r="G22" s="623"/>
    </row>
    <row r="23" spans="1:7" x14ac:dyDescent="0.25">
      <c r="A23" s="753"/>
      <c r="B23" s="754"/>
      <c r="C23" s="755"/>
      <c r="D23" s="756"/>
      <c r="E23" s="624"/>
      <c r="F23" s="624"/>
      <c r="G23" s="624"/>
    </row>
    <row r="24" spans="1:7" x14ac:dyDescent="0.25">
      <c r="A24" s="616" t="s">
        <v>548</v>
      </c>
      <c r="B24" s="616"/>
      <c r="C24" s="616"/>
      <c r="D24" s="616"/>
      <c r="E24" s="616"/>
      <c r="F24" s="616"/>
      <c r="G24" s="616"/>
    </row>
    <row r="25" spans="1:7" x14ac:dyDescent="0.25">
      <c r="A25" s="616" t="s">
        <v>530</v>
      </c>
      <c r="B25" s="616"/>
      <c r="C25" s="616"/>
      <c r="D25" s="616"/>
      <c r="E25" s="616"/>
      <c r="F25" s="616"/>
      <c r="G25" s="616"/>
    </row>
    <row r="26" spans="1:7" x14ac:dyDescent="0.25">
      <c r="A26" s="616"/>
      <c r="B26" s="616"/>
      <c r="C26" s="616"/>
      <c r="D26" s="616"/>
      <c r="E26" s="616"/>
      <c r="F26" s="616"/>
      <c r="G26" s="616"/>
    </row>
    <row r="27" spans="1:7" x14ac:dyDescent="0.25">
      <c r="A27" s="616"/>
      <c r="B27" s="616"/>
      <c r="C27" s="616"/>
      <c r="D27" s="616"/>
      <c r="E27" s="616"/>
      <c r="F27" s="616"/>
      <c r="G27" s="616"/>
    </row>
    <row r="28" spans="1:7" x14ac:dyDescent="0.25">
      <c r="A28" s="625"/>
      <c r="B28" s="626"/>
      <c r="C28" s="626"/>
      <c r="D28" s="626"/>
      <c r="E28" s="626"/>
      <c r="F28" s="626"/>
      <c r="G28" s="627"/>
    </row>
    <row r="29" spans="1:7" x14ac:dyDescent="0.25">
      <c r="A29" s="628"/>
      <c r="B29" s="636" t="s">
        <v>444</v>
      </c>
      <c r="C29" s="629"/>
      <c r="D29" s="629"/>
      <c r="E29" s="636" t="s">
        <v>543</v>
      </c>
      <c r="F29" s="629"/>
      <c r="G29" s="630"/>
    </row>
    <row r="30" spans="1:7" x14ac:dyDescent="0.25">
      <c r="A30" s="631"/>
      <c r="B30" s="632" t="s">
        <v>167</v>
      </c>
      <c r="C30" s="633"/>
      <c r="D30" s="634" t="s">
        <v>472</v>
      </c>
      <c r="E30" s="634"/>
      <c r="F30" s="634"/>
      <c r="G30" s="635"/>
    </row>
    <row r="31" spans="1:7" x14ac:dyDescent="0.25">
      <c r="A31" s="111"/>
      <c r="B31" s="111"/>
      <c r="C31" s="111"/>
      <c r="D31" s="111"/>
      <c r="E31" s="111"/>
      <c r="F31" s="111"/>
      <c r="G31" s="111"/>
    </row>
    <row r="32" spans="1:7" x14ac:dyDescent="0.25">
      <c r="A32" s="111"/>
      <c r="B32" s="111"/>
      <c r="C32" s="111"/>
      <c r="D32" s="111"/>
      <c r="E32" s="111"/>
      <c r="F32" s="111"/>
      <c r="G32" s="111"/>
    </row>
    <row r="33" spans="1:7" x14ac:dyDescent="0.25">
      <c r="A33" s="111"/>
      <c r="B33" s="111"/>
      <c r="C33" s="111"/>
      <c r="D33" s="111"/>
      <c r="E33" s="111"/>
      <c r="F33" s="111"/>
      <c r="G33" s="111"/>
    </row>
    <row r="34" spans="1:7" x14ac:dyDescent="0.25">
      <c r="A34" s="111"/>
      <c r="B34" s="111"/>
      <c r="C34" s="111"/>
      <c r="D34" s="111"/>
      <c r="E34" s="111"/>
      <c r="F34" s="111"/>
      <c r="G34" s="111"/>
    </row>
    <row r="35" spans="1:7" x14ac:dyDescent="0.25">
      <c r="A35" s="111"/>
      <c r="B35" s="111"/>
      <c r="C35" s="111"/>
      <c r="D35" s="111"/>
      <c r="E35" s="111"/>
      <c r="F35" s="111"/>
      <c r="G35" s="111"/>
    </row>
    <row r="36" spans="1:7" x14ac:dyDescent="0.25">
      <c r="A36" s="111"/>
      <c r="B36" s="111"/>
      <c r="C36" s="111"/>
      <c r="D36" s="111"/>
      <c r="E36" s="111"/>
      <c r="F36" s="111"/>
      <c r="G36" s="111"/>
    </row>
    <row r="37" spans="1:7" x14ac:dyDescent="0.25">
      <c r="A37" s="111"/>
      <c r="B37" s="111"/>
      <c r="C37" s="111"/>
      <c r="D37" s="111"/>
      <c r="E37" s="111"/>
      <c r="F37" s="111"/>
      <c r="G37" s="111"/>
    </row>
    <row r="38" spans="1:7" x14ac:dyDescent="0.25">
      <c r="A38" s="111"/>
      <c r="B38" s="111"/>
      <c r="C38" s="111"/>
      <c r="D38" s="111"/>
      <c r="E38" s="111"/>
      <c r="F38" s="111"/>
      <c r="G38" s="111"/>
    </row>
    <row r="39" spans="1:7" x14ac:dyDescent="0.25">
      <c r="A39" s="111"/>
      <c r="B39" s="111"/>
      <c r="C39" s="111"/>
      <c r="D39" s="111"/>
      <c r="E39" s="111"/>
      <c r="F39" s="111"/>
      <c r="G39" s="111"/>
    </row>
    <row r="40" spans="1:7" x14ac:dyDescent="0.25">
      <c r="A40" s="111"/>
      <c r="B40" s="111"/>
      <c r="C40" s="111"/>
      <c r="D40" s="111"/>
      <c r="E40" s="111"/>
      <c r="F40" s="111"/>
      <c r="G40" s="111"/>
    </row>
    <row r="41" spans="1:7" x14ac:dyDescent="0.25">
      <c r="A41" s="111"/>
      <c r="B41" s="111"/>
      <c r="C41" s="111"/>
      <c r="D41" s="111"/>
      <c r="E41" s="111"/>
      <c r="F41" s="111"/>
      <c r="G41" s="111"/>
    </row>
    <row r="42" spans="1:7" x14ac:dyDescent="0.25">
      <c r="A42" s="111"/>
      <c r="B42" s="111"/>
      <c r="C42" s="111"/>
      <c r="D42" s="111"/>
      <c r="E42" s="111"/>
      <c r="F42" s="111"/>
      <c r="G42" s="111"/>
    </row>
    <row r="43" spans="1:7" x14ac:dyDescent="0.25">
      <c r="A43" s="111"/>
      <c r="B43" s="111"/>
      <c r="C43" s="111"/>
      <c r="D43" s="111"/>
      <c r="E43" s="111"/>
      <c r="F43" s="111"/>
      <c r="G43" s="111"/>
    </row>
    <row r="44" spans="1:7" x14ac:dyDescent="0.25">
      <c r="A44" s="111"/>
      <c r="B44" s="111"/>
      <c r="C44" s="111"/>
      <c r="D44" s="111"/>
      <c r="E44" s="111"/>
      <c r="F44" s="111"/>
      <c r="G44" s="111"/>
    </row>
    <row r="45" spans="1:7" x14ac:dyDescent="0.25">
      <c r="A45" s="111"/>
      <c r="B45" s="111"/>
      <c r="C45" s="111"/>
      <c r="D45" s="111"/>
      <c r="E45" s="111"/>
      <c r="F45" s="111"/>
      <c r="G45" s="111"/>
    </row>
    <row r="46" spans="1:7" x14ac:dyDescent="0.25">
      <c r="A46" s="111"/>
      <c r="B46" s="111"/>
      <c r="C46" s="111"/>
      <c r="D46" s="111"/>
      <c r="E46" s="111"/>
      <c r="F46" s="111"/>
      <c r="G46" s="111"/>
    </row>
    <row r="47" spans="1:7" x14ac:dyDescent="0.25">
      <c r="A47" s="111"/>
      <c r="B47" s="111"/>
      <c r="C47" s="111"/>
      <c r="D47" s="111"/>
      <c r="E47" s="111"/>
      <c r="F47" s="111"/>
      <c r="G47" s="111"/>
    </row>
    <row r="48" spans="1:7" x14ac:dyDescent="0.25">
      <c r="A48" s="111"/>
      <c r="B48" s="111"/>
      <c r="C48" s="111"/>
      <c r="D48" s="111"/>
      <c r="E48" s="111"/>
      <c r="F48" s="111"/>
      <c r="G48" s="111"/>
    </row>
    <row r="49" spans="1:7" x14ac:dyDescent="0.25">
      <c r="A49" s="111"/>
      <c r="B49" s="111"/>
      <c r="C49" s="111"/>
      <c r="D49" s="111"/>
      <c r="E49" s="111"/>
      <c r="F49" s="111"/>
      <c r="G49" s="111"/>
    </row>
    <row r="50" spans="1:7" x14ac:dyDescent="0.25">
      <c r="A50" s="111"/>
      <c r="B50" s="111"/>
      <c r="C50" s="111"/>
      <c r="D50" s="111"/>
      <c r="E50" s="111"/>
      <c r="F50" s="111"/>
      <c r="G50" s="111"/>
    </row>
    <row r="51" spans="1:7" x14ac:dyDescent="0.25">
      <c r="A51" s="111"/>
      <c r="B51" s="111"/>
      <c r="C51" s="111"/>
      <c r="D51" s="111"/>
      <c r="E51" s="111"/>
      <c r="F51" s="111"/>
      <c r="G51" s="111"/>
    </row>
    <row r="52" spans="1:7" x14ac:dyDescent="0.25">
      <c r="A52" s="111"/>
      <c r="B52" s="111"/>
      <c r="C52" s="111"/>
      <c r="D52" s="111"/>
      <c r="E52" s="111"/>
      <c r="F52" s="111"/>
      <c r="G52" s="111"/>
    </row>
    <row r="53" spans="1:7" x14ac:dyDescent="0.25">
      <c r="A53" s="111"/>
      <c r="B53" s="111"/>
      <c r="C53" s="111"/>
      <c r="D53" s="111"/>
      <c r="E53" s="111"/>
      <c r="F53" s="111"/>
      <c r="G53" s="111"/>
    </row>
    <row r="54" spans="1:7" x14ac:dyDescent="0.25">
      <c r="A54" s="111"/>
      <c r="B54" s="111"/>
      <c r="C54" s="111"/>
      <c r="D54" s="111"/>
      <c r="E54" s="111"/>
      <c r="F54" s="111"/>
      <c r="G54" s="111"/>
    </row>
    <row r="55" spans="1:7" x14ac:dyDescent="0.25">
      <c r="A55" s="111"/>
      <c r="B55" s="111"/>
      <c r="C55" s="111"/>
      <c r="D55" s="111"/>
      <c r="E55" s="111"/>
      <c r="F55" s="111"/>
      <c r="G55" s="111"/>
    </row>
    <row r="56" spans="1:7" x14ac:dyDescent="0.25">
      <c r="A56" s="111"/>
      <c r="B56" s="111"/>
      <c r="C56" s="111"/>
      <c r="D56" s="111"/>
      <c r="E56" s="111"/>
      <c r="F56" s="111"/>
      <c r="G56" s="111"/>
    </row>
    <row r="57" spans="1:7" x14ac:dyDescent="0.25">
      <c r="A57" s="111"/>
      <c r="B57" s="111"/>
      <c r="C57" s="111"/>
      <c r="D57" s="111"/>
      <c r="E57" s="111"/>
      <c r="F57" s="111"/>
      <c r="G57" s="111"/>
    </row>
    <row r="58" spans="1:7" x14ac:dyDescent="0.25">
      <c r="A58" s="111"/>
      <c r="B58" s="111"/>
      <c r="C58" s="111"/>
      <c r="D58" s="111"/>
      <c r="E58" s="111"/>
      <c r="F58" s="111"/>
      <c r="G58" s="111"/>
    </row>
    <row r="59" spans="1:7" x14ac:dyDescent="0.25">
      <c r="A59" s="111"/>
      <c r="B59" s="111"/>
      <c r="C59" s="111"/>
      <c r="D59" s="111"/>
      <c r="E59" s="111"/>
      <c r="F59" s="111"/>
      <c r="G59" s="111"/>
    </row>
    <row r="60" spans="1:7" x14ac:dyDescent="0.25">
      <c r="A60" s="111"/>
      <c r="B60" s="111"/>
      <c r="C60" s="111"/>
      <c r="D60" s="111"/>
      <c r="E60" s="111"/>
      <c r="F60" s="111"/>
      <c r="G60" s="111"/>
    </row>
    <row r="61" spans="1:7" x14ac:dyDescent="0.25">
      <c r="A61" s="111"/>
      <c r="B61" s="111"/>
      <c r="C61" s="111"/>
      <c r="D61" s="111"/>
      <c r="E61" s="111"/>
      <c r="F61" s="111"/>
      <c r="G61" s="111"/>
    </row>
    <row r="62" spans="1:7" x14ac:dyDescent="0.25">
      <c r="A62" s="111"/>
      <c r="B62" s="111"/>
      <c r="C62" s="111"/>
      <c r="D62" s="111"/>
      <c r="E62" s="111"/>
      <c r="F62" s="111"/>
      <c r="G62" s="111"/>
    </row>
    <row r="63" spans="1:7" x14ac:dyDescent="0.25">
      <c r="A63" s="111"/>
      <c r="B63" s="111"/>
      <c r="C63" s="111"/>
      <c r="D63" s="111"/>
      <c r="E63" s="111"/>
      <c r="F63" s="111"/>
      <c r="G63" s="111"/>
    </row>
    <row r="64" spans="1:7" x14ac:dyDescent="0.25">
      <c r="A64" s="111"/>
      <c r="B64" s="111"/>
      <c r="C64" s="111"/>
      <c r="D64" s="111"/>
      <c r="E64" s="111"/>
      <c r="F64" s="111"/>
      <c r="G64" s="111"/>
    </row>
    <row r="65" spans="1:7" x14ac:dyDescent="0.25">
      <c r="A65" s="111"/>
      <c r="B65" s="111"/>
      <c r="C65" s="111"/>
      <c r="D65" s="111"/>
      <c r="E65" s="111"/>
      <c r="F65" s="111"/>
      <c r="G65" s="111"/>
    </row>
    <row r="66" spans="1:7" x14ac:dyDescent="0.25">
      <c r="A66" s="111"/>
      <c r="B66" s="111"/>
      <c r="C66" s="111"/>
      <c r="D66" s="111"/>
      <c r="E66" s="111"/>
      <c r="F66" s="111"/>
      <c r="G66" s="111"/>
    </row>
    <row r="67" spans="1:7" x14ac:dyDescent="0.25">
      <c r="A67" s="111"/>
      <c r="B67" s="111"/>
      <c r="C67" s="111"/>
      <c r="D67" s="111"/>
      <c r="E67" s="111"/>
      <c r="F67" s="111"/>
      <c r="G67" s="111"/>
    </row>
    <row r="68" spans="1:7" x14ac:dyDescent="0.25">
      <c r="A68" s="111"/>
      <c r="B68" s="111"/>
      <c r="C68" s="111"/>
      <c r="D68" s="111"/>
      <c r="E68" s="111"/>
      <c r="F68" s="111"/>
      <c r="G68" s="111"/>
    </row>
    <row r="69" spans="1:7" x14ac:dyDescent="0.25">
      <c r="A69" s="111"/>
      <c r="B69" s="111"/>
      <c r="C69" s="111"/>
      <c r="D69" s="111"/>
      <c r="E69" s="111"/>
      <c r="F69" s="111"/>
      <c r="G69" s="111"/>
    </row>
    <row r="70" spans="1:7" x14ac:dyDescent="0.25">
      <c r="A70" s="111"/>
      <c r="B70" s="111"/>
      <c r="C70" s="111"/>
      <c r="D70" s="111"/>
      <c r="E70" s="111"/>
      <c r="F70" s="111"/>
      <c r="G70" s="111"/>
    </row>
    <row r="71" spans="1:7" x14ac:dyDescent="0.25">
      <c r="A71" s="111"/>
      <c r="B71" s="111"/>
      <c r="C71" s="111"/>
      <c r="D71" s="111"/>
      <c r="E71" s="111"/>
      <c r="F71" s="111"/>
      <c r="G71" s="111"/>
    </row>
    <row r="72" spans="1:7" x14ac:dyDescent="0.25">
      <c r="A72" s="111"/>
      <c r="B72" s="111"/>
      <c r="C72" s="111"/>
      <c r="D72" s="111"/>
      <c r="E72" s="111"/>
      <c r="F72" s="111"/>
      <c r="G72" s="111"/>
    </row>
    <row r="73" spans="1:7" x14ac:dyDescent="0.25">
      <c r="A73" s="111"/>
      <c r="B73" s="111"/>
      <c r="C73" s="111"/>
      <c r="D73" s="111"/>
      <c r="E73" s="111"/>
      <c r="F73" s="111"/>
      <c r="G73" s="111"/>
    </row>
    <row r="74" spans="1:7" x14ac:dyDescent="0.25">
      <c r="A74" s="111"/>
      <c r="B74" s="111"/>
      <c r="C74" s="111"/>
      <c r="D74" s="111"/>
      <c r="E74" s="111"/>
      <c r="F74" s="111"/>
      <c r="G74" s="111"/>
    </row>
    <row r="75" spans="1:7" x14ac:dyDescent="0.25">
      <c r="A75" s="111"/>
      <c r="B75" s="111"/>
      <c r="C75" s="111"/>
      <c r="D75" s="111"/>
      <c r="E75" s="111"/>
      <c r="F75" s="111"/>
      <c r="G75" s="111"/>
    </row>
    <row r="76" spans="1:7" x14ac:dyDescent="0.25">
      <c r="A76" s="111"/>
      <c r="B76" s="111"/>
      <c r="C76" s="111"/>
      <c r="D76" s="111"/>
      <c r="E76" s="111"/>
      <c r="F76" s="111"/>
      <c r="G76" s="111"/>
    </row>
    <row r="77" spans="1:7" x14ac:dyDescent="0.25">
      <c r="A77" s="111"/>
      <c r="B77" s="111"/>
      <c r="C77" s="111"/>
      <c r="D77" s="111"/>
      <c r="E77" s="111"/>
      <c r="F77" s="111"/>
      <c r="G77" s="111"/>
    </row>
    <row r="78" spans="1:7" x14ac:dyDescent="0.25">
      <c r="A78" s="111"/>
      <c r="B78" s="111"/>
      <c r="C78" s="111"/>
      <c r="D78" s="111"/>
      <c r="E78" s="111"/>
      <c r="F78" s="111"/>
      <c r="G78" s="111"/>
    </row>
    <row r="79" spans="1:7" x14ac:dyDescent="0.25">
      <c r="A79" s="111"/>
      <c r="B79" s="111"/>
      <c r="C79" s="111"/>
      <c r="D79" s="111"/>
      <c r="E79" s="111"/>
      <c r="F79" s="111"/>
      <c r="G79" s="111"/>
    </row>
    <row r="80" spans="1:7" x14ac:dyDescent="0.25">
      <c r="A80" s="111"/>
      <c r="B80" s="111"/>
      <c r="C80" s="111"/>
      <c r="D80" s="111"/>
      <c r="E80" s="111"/>
      <c r="F80" s="111"/>
      <c r="G80" s="111"/>
    </row>
    <row r="81" spans="1:7" x14ac:dyDescent="0.25">
      <c r="A81" s="111"/>
      <c r="B81" s="111"/>
      <c r="C81" s="111"/>
      <c r="D81" s="111"/>
      <c r="E81" s="111"/>
      <c r="F81" s="111"/>
      <c r="G81" s="111"/>
    </row>
    <row r="82" spans="1:7" x14ac:dyDescent="0.25">
      <c r="A82" s="111"/>
      <c r="B82" s="111"/>
      <c r="C82" s="111"/>
      <c r="D82" s="111"/>
      <c r="E82" s="111"/>
      <c r="F82" s="111"/>
      <c r="G82" s="111"/>
    </row>
    <row r="83" spans="1:7" x14ac:dyDescent="0.25">
      <c r="A83" s="111"/>
      <c r="B83" s="111"/>
      <c r="C83" s="111"/>
      <c r="D83" s="111"/>
      <c r="E83" s="111"/>
      <c r="F83" s="111"/>
      <c r="G83" s="111"/>
    </row>
    <row r="84" spans="1:7" x14ac:dyDescent="0.25">
      <c r="A84" s="111"/>
      <c r="B84" s="111"/>
      <c r="C84" s="111"/>
      <c r="D84" s="111"/>
      <c r="E84" s="111"/>
      <c r="F84" s="111"/>
      <c r="G84" s="111"/>
    </row>
    <row r="85" spans="1:7" x14ac:dyDescent="0.25">
      <c r="A85" s="111"/>
      <c r="B85" s="111"/>
      <c r="C85" s="111"/>
      <c r="D85" s="111"/>
      <c r="E85" s="111"/>
      <c r="F85" s="111"/>
      <c r="G85" s="111"/>
    </row>
    <row r="86" spans="1:7" x14ac:dyDescent="0.25">
      <c r="A86" s="111"/>
      <c r="B86" s="111"/>
      <c r="C86" s="111"/>
      <c r="D86" s="111"/>
      <c r="E86" s="111"/>
      <c r="F86" s="111"/>
      <c r="G86" s="111"/>
    </row>
    <row r="87" spans="1:7" x14ac:dyDescent="0.25">
      <c r="A87" s="111"/>
      <c r="B87" s="111"/>
      <c r="C87" s="111"/>
      <c r="D87" s="111"/>
      <c r="E87" s="111"/>
      <c r="F87" s="111"/>
      <c r="G87" s="111"/>
    </row>
    <row r="88" spans="1:7" x14ac:dyDescent="0.25">
      <c r="A88" s="111"/>
      <c r="B88" s="111"/>
      <c r="C88" s="111"/>
      <c r="D88" s="111"/>
      <c r="E88" s="111"/>
      <c r="F88" s="111"/>
      <c r="G88" s="111"/>
    </row>
    <row r="89" spans="1:7" x14ac:dyDescent="0.25">
      <c r="A89" s="111"/>
      <c r="B89" s="111"/>
      <c r="C89" s="111"/>
      <c r="D89" s="111"/>
      <c r="E89" s="111"/>
      <c r="F89" s="111"/>
      <c r="G89" s="111"/>
    </row>
    <row r="90" spans="1:7" x14ac:dyDescent="0.25">
      <c r="A90" s="111"/>
      <c r="B90" s="111"/>
      <c r="C90" s="111"/>
      <c r="D90" s="111"/>
      <c r="E90" s="111"/>
      <c r="F90" s="111"/>
      <c r="G90" s="111"/>
    </row>
    <row r="91" spans="1:7" x14ac:dyDescent="0.25">
      <c r="A91" s="111"/>
      <c r="B91" s="111"/>
      <c r="C91" s="111"/>
      <c r="D91" s="111"/>
      <c r="E91" s="111"/>
      <c r="F91" s="111"/>
      <c r="G91" s="111"/>
    </row>
    <row r="92" spans="1:7" x14ac:dyDescent="0.25">
      <c r="A92" s="111"/>
      <c r="B92" s="111"/>
      <c r="C92" s="111"/>
      <c r="D92" s="111"/>
      <c r="E92" s="111"/>
      <c r="F92" s="111"/>
      <c r="G92" s="111"/>
    </row>
    <row r="93" spans="1:7" x14ac:dyDescent="0.25">
      <c r="A93" s="111"/>
      <c r="B93" s="111"/>
      <c r="C93" s="111"/>
      <c r="D93" s="111"/>
      <c r="E93" s="111"/>
      <c r="F93" s="111"/>
      <c r="G93" s="111"/>
    </row>
    <row r="94" spans="1:7" x14ac:dyDescent="0.25">
      <c r="A94" s="111"/>
      <c r="B94" s="111"/>
      <c r="C94" s="111"/>
      <c r="D94" s="111"/>
      <c r="E94" s="111"/>
      <c r="F94" s="111"/>
      <c r="G94" s="111"/>
    </row>
    <row r="95" spans="1:7" x14ac:dyDescent="0.25">
      <c r="A95" s="111"/>
      <c r="B95" s="111"/>
      <c r="C95" s="111"/>
      <c r="D95" s="111"/>
      <c r="E95" s="111"/>
      <c r="F95" s="111"/>
      <c r="G95" s="111"/>
    </row>
    <row r="96" spans="1:7" x14ac:dyDescent="0.25">
      <c r="A96" s="111"/>
      <c r="B96" s="111"/>
      <c r="C96" s="111"/>
      <c r="D96" s="111"/>
      <c r="E96" s="111"/>
      <c r="F96" s="111"/>
      <c r="G96" s="111"/>
    </row>
    <row r="97" spans="1:7" x14ac:dyDescent="0.25">
      <c r="A97" s="111"/>
      <c r="B97" s="111"/>
      <c r="C97" s="111"/>
      <c r="D97" s="111"/>
      <c r="E97" s="111"/>
      <c r="F97" s="111"/>
      <c r="G97" s="111"/>
    </row>
    <row r="98" spans="1:7" x14ac:dyDescent="0.25">
      <c r="A98" s="111"/>
      <c r="B98" s="111"/>
      <c r="C98" s="111"/>
      <c r="D98" s="111"/>
      <c r="E98" s="111"/>
      <c r="F98" s="111"/>
      <c r="G98" s="111"/>
    </row>
    <row r="99" spans="1:7" x14ac:dyDescent="0.25">
      <c r="A99" s="111"/>
      <c r="B99" s="111"/>
      <c r="C99" s="111"/>
      <c r="D99" s="111"/>
      <c r="E99" s="111"/>
      <c r="F99" s="111"/>
      <c r="G99" s="111"/>
    </row>
    <row r="100" spans="1:7" x14ac:dyDescent="0.25">
      <c r="A100" s="111"/>
      <c r="B100" s="111"/>
      <c r="C100" s="111"/>
      <c r="D100" s="111"/>
      <c r="E100" s="111"/>
      <c r="F100" s="111"/>
      <c r="G100" s="111"/>
    </row>
    <row r="101" spans="1:7" x14ac:dyDescent="0.25">
      <c r="A101" s="111"/>
      <c r="B101" s="111"/>
      <c r="C101" s="111"/>
      <c r="D101" s="111"/>
      <c r="E101" s="111"/>
      <c r="F101" s="111"/>
      <c r="G101" s="111"/>
    </row>
    <row r="102" spans="1:7" x14ac:dyDescent="0.25">
      <c r="A102" s="111"/>
      <c r="B102" s="111"/>
      <c r="C102" s="111"/>
      <c r="D102" s="111"/>
      <c r="E102" s="111"/>
      <c r="F102" s="111"/>
      <c r="G102" s="111"/>
    </row>
    <row r="103" spans="1:7" x14ac:dyDescent="0.25">
      <c r="A103" s="111"/>
      <c r="B103" s="111"/>
      <c r="C103" s="111"/>
      <c r="D103" s="111"/>
      <c r="E103" s="111"/>
      <c r="F103" s="111"/>
      <c r="G103" s="111"/>
    </row>
    <row r="104" spans="1:7" x14ac:dyDescent="0.25">
      <c r="A104" s="111"/>
      <c r="B104" s="111"/>
      <c r="C104" s="111"/>
      <c r="D104" s="111"/>
      <c r="E104" s="111"/>
      <c r="F104" s="111"/>
      <c r="G104" s="111"/>
    </row>
    <row r="105" spans="1:7" x14ac:dyDescent="0.25">
      <c r="A105" s="111"/>
      <c r="B105" s="111"/>
      <c r="C105" s="111"/>
      <c r="D105" s="111"/>
      <c r="E105" s="111"/>
      <c r="F105" s="111"/>
      <c r="G105" s="111"/>
    </row>
    <row r="106" spans="1:7" x14ac:dyDescent="0.25">
      <c r="A106" s="111"/>
      <c r="B106" s="111"/>
      <c r="C106" s="111"/>
      <c r="D106" s="111"/>
      <c r="E106" s="111"/>
      <c r="F106" s="111"/>
      <c r="G106" s="111"/>
    </row>
    <row r="107" spans="1:7" x14ac:dyDescent="0.25">
      <c r="A107" s="111"/>
      <c r="B107" s="111"/>
      <c r="C107" s="111"/>
      <c r="D107" s="111"/>
      <c r="E107" s="111"/>
      <c r="F107" s="111"/>
      <c r="G107" s="111"/>
    </row>
    <row r="108" spans="1:7" x14ac:dyDescent="0.25">
      <c r="A108" s="111"/>
      <c r="B108" s="111"/>
      <c r="C108" s="111"/>
      <c r="D108" s="111"/>
      <c r="E108" s="111"/>
      <c r="F108" s="111"/>
      <c r="G108" s="111"/>
    </row>
    <row r="109" spans="1:7" x14ac:dyDescent="0.25">
      <c r="A109" s="111"/>
      <c r="B109" s="111"/>
      <c r="C109" s="111"/>
      <c r="D109" s="111"/>
      <c r="E109" s="111"/>
      <c r="F109" s="111"/>
      <c r="G109" s="111"/>
    </row>
    <row r="110" spans="1:7" x14ac:dyDescent="0.25">
      <c r="A110" s="111"/>
      <c r="B110" s="111"/>
      <c r="C110" s="111"/>
      <c r="D110" s="111"/>
      <c r="E110" s="111"/>
      <c r="F110" s="111"/>
      <c r="G110" s="111"/>
    </row>
    <row r="111" spans="1:7" x14ac:dyDescent="0.25">
      <c r="A111" s="111"/>
      <c r="B111" s="111"/>
      <c r="C111" s="111"/>
      <c r="D111" s="111"/>
      <c r="E111" s="111"/>
      <c r="F111" s="111"/>
      <c r="G111" s="111"/>
    </row>
    <row r="112" spans="1:7" x14ac:dyDescent="0.25">
      <c r="A112" s="111"/>
      <c r="B112" s="111"/>
      <c r="C112" s="111"/>
      <c r="D112" s="111"/>
      <c r="E112" s="111"/>
      <c r="F112" s="111"/>
      <c r="G112" s="111"/>
    </row>
    <row r="113" spans="1:7" x14ac:dyDescent="0.25">
      <c r="A113" s="111"/>
      <c r="B113" s="111"/>
      <c r="C113" s="111"/>
      <c r="D113" s="111"/>
      <c r="E113" s="111"/>
      <c r="F113" s="111"/>
      <c r="G113" s="111"/>
    </row>
    <row r="114" spans="1:7" x14ac:dyDescent="0.25">
      <c r="A114" s="111"/>
      <c r="B114" s="111"/>
      <c r="C114" s="111"/>
      <c r="D114" s="111"/>
      <c r="E114" s="111"/>
      <c r="F114" s="111"/>
      <c r="G114" s="111"/>
    </row>
    <row r="115" spans="1:7" x14ac:dyDescent="0.25">
      <c r="A115" s="111"/>
      <c r="B115" s="111"/>
      <c r="C115" s="111"/>
      <c r="D115" s="111"/>
      <c r="E115" s="111"/>
      <c r="F115" s="111"/>
      <c r="G115" s="111"/>
    </row>
    <row r="116" spans="1:7" x14ac:dyDescent="0.25">
      <c r="A116" s="111"/>
      <c r="B116" s="111"/>
      <c r="C116" s="111"/>
      <c r="D116" s="111"/>
      <c r="E116" s="111"/>
      <c r="F116" s="111"/>
      <c r="G116" s="111"/>
    </row>
    <row r="117" spans="1:7" x14ac:dyDescent="0.25">
      <c r="A117" s="111"/>
      <c r="B117" s="111"/>
      <c r="C117" s="111"/>
      <c r="D117" s="111"/>
      <c r="E117" s="111"/>
      <c r="F117" s="111"/>
      <c r="G117" s="111"/>
    </row>
    <row r="118" spans="1:7" x14ac:dyDescent="0.25">
      <c r="A118" s="111"/>
      <c r="B118" s="111"/>
      <c r="C118" s="111"/>
      <c r="D118" s="111"/>
      <c r="E118" s="111"/>
      <c r="F118" s="111"/>
      <c r="G118" s="111"/>
    </row>
    <row r="119" spans="1:7" x14ac:dyDescent="0.25">
      <c r="A119" s="111"/>
      <c r="B119" s="111"/>
      <c r="C119" s="111"/>
      <c r="D119" s="111"/>
      <c r="E119" s="111"/>
      <c r="F119" s="111"/>
      <c r="G119" s="111"/>
    </row>
    <row r="120" spans="1:7" x14ac:dyDescent="0.25">
      <c r="A120" s="111"/>
      <c r="B120" s="111"/>
      <c r="C120" s="111"/>
      <c r="D120" s="111"/>
      <c r="E120" s="111"/>
      <c r="F120" s="111"/>
      <c r="G120" s="111"/>
    </row>
    <row r="121" spans="1:7" x14ac:dyDescent="0.25">
      <c r="A121" s="111"/>
      <c r="B121" s="111"/>
      <c r="C121" s="111"/>
      <c r="D121" s="111"/>
      <c r="E121" s="111"/>
      <c r="F121" s="111"/>
      <c r="G121" s="111"/>
    </row>
    <row r="122" spans="1:7" x14ac:dyDescent="0.25">
      <c r="A122" s="111"/>
      <c r="B122" s="111"/>
      <c r="C122" s="111"/>
      <c r="D122" s="111"/>
      <c r="E122" s="111"/>
      <c r="F122" s="111"/>
      <c r="G122" s="111"/>
    </row>
    <row r="123" spans="1:7" x14ac:dyDescent="0.25">
      <c r="A123" s="111"/>
      <c r="B123" s="111"/>
      <c r="C123" s="111"/>
      <c r="D123" s="111"/>
      <c r="E123" s="111"/>
      <c r="F123" s="111"/>
      <c r="G123" s="111"/>
    </row>
    <row r="124" spans="1:7" x14ac:dyDescent="0.25">
      <c r="A124" s="111"/>
      <c r="B124" s="111"/>
      <c r="C124" s="111"/>
      <c r="D124" s="111"/>
      <c r="E124" s="111"/>
      <c r="F124" s="111"/>
      <c r="G124" s="111"/>
    </row>
    <row r="125" spans="1:7" x14ac:dyDescent="0.25">
      <c r="A125" s="111"/>
      <c r="B125" s="111"/>
      <c r="C125" s="111"/>
      <c r="D125" s="111"/>
      <c r="E125" s="111"/>
      <c r="F125" s="111"/>
      <c r="G125" s="111"/>
    </row>
    <row r="126" spans="1:7" x14ac:dyDescent="0.25">
      <c r="A126" s="111"/>
      <c r="B126" s="111"/>
      <c r="C126" s="111"/>
      <c r="D126" s="111"/>
      <c r="E126" s="111"/>
      <c r="F126" s="111"/>
      <c r="G126" s="111"/>
    </row>
    <row r="127" spans="1:7" x14ac:dyDescent="0.25">
      <c r="A127" s="111"/>
      <c r="B127" s="111"/>
      <c r="C127" s="111"/>
      <c r="D127" s="111"/>
      <c r="E127" s="111"/>
      <c r="F127" s="111"/>
      <c r="G127" s="111"/>
    </row>
    <row r="128" spans="1:7" x14ac:dyDescent="0.25">
      <c r="A128" s="111"/>
      <c r="B128" s="111"/>
      <c r="C128" s="111"/>
      <c r="D128" s="111"/>
      <c r="E128" s="111"/>
      <c r="F128" s="111"/>
    </row>
    <row r="129" spans="1:6" x14ac:dyDescent="0.25">
      <c r="A129" s="111"/>
      <c r="B129" s="111"/>
      <c r="C129" s="111"/>
      <c r="D129" s="111"/>
      <c r="E129" s="111"/>
      <c r="F129" s="111"/>
    </row>
    <row r="130" spans="1:6" x14ac:dyDescent="0.25">
      <c r="A130" s="111"/>
      <c r="B130" s="111"/>
      <c r="C130" s="111"/>
      <c r="D130" s="111"/>
      <c r="E130" s="111"/>
      <c r="F130" s="111"/>
    </row>
    <row r="131" spans="1:6" x14ac:dyDescent="0.25">
      <c r="A131" s="111"/>
      <c r="B131" s="111"/>
      <c r="C131" s="111"/>
      <c r="D131" s="111"/>
      <c r="E131" s="111"/>
      <c r="F131" s="111"/>
    </row>
    <row r="132" spans="1:6" x14ac:dyDescent="0.25">
      <c r="A132" s="111"/>
      <c r="B132" s="111"/>
      <c r="C132" s="111"/>
      <c r="D132" s="111"/>
      <c r="E132" s="111"/>
      <c r="F132" s="111"/>
    </row>
    <row r="133" spans="1:6" x14ac:dyDescent="0.25">
      <c r="A133" s="111"/>
      <c r="B133" s="111"/>
      <c r="C133" s="111"/>
      <c r="D133" s="111"/>
      <c r="E133" s="111"/>
      <c r="F133" s="111"/>
    </row>
    <row r="134" spans="1:6" x14ac:dyDescent="0.25">
      <c r="A134" s="111"/>
      <c r="B134" s="111"/>
      <c r="C134" s="111"/>
      <c r="D134" s="111"/>
      <c r="E134" s="111"/>
      <c r="F134" s="111"/>
    </row>
  </sheetData>
  <mergeCells count="15">
    <mergeCell ref="A23:B23"/>
    <mergeCell ref="C23:D23"/>
    <mergeCell ref="A6:E9"/>
    <mergeCell ref="A10:G10"/>
    <mergeCell ref="A14:B14"/>
    <mergeCell ref="C14:D14"/>
    <mergeCell ref="A15:B15"/>
    <mergeCell ref="C22:D22"/>
    <mergeCell ref="A16:B16"/>
    <mergeCell ref="A17:B17"/>
    <mergeCell ref="A18:B18"/>
    <mergeCell ref="A19:B19"/>
    <mergeCell ref="A20:B20"/>
    <mergeCell ref="A21:B21"/>
    <mergeCell ref="A22:B22"/>
  </mergeCells>
  <printOptions horizontalCentered="1"/>
  <pageMargins left="0.19685039370078741" right="0.19685039370078741" top="0.19685039370078741" bottom="0.19685039370078741" header="0.31496062992125984" footer="0.31496062992125984"/>
  <pageSetup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32"/>
  <sheetViews>
    <sheetView workbookViewId="0">
      <selection activeCell="A10" sqref="A10"/>
    </sheetView>
  </sheetViews>
  <sheetFormatPr baseColWidth="10" defaultRowHeight="15" x14ac:dyDescent="0.25"/>
  <cols>
    <col min="1" max="1" width="91.42578125" style="297" customWidth="1"/>
  </cols>
  <sheetData>
    <row r="1" spans="1:1" x14ac:dyDescent="0.25">
      <c r="A1" s="296"/>
    </row>
    <row r="2" spans="1:1" x14ac:dyDescent="0.25">
      <c r="A2" s="296"/>
    </row>
    <row r="3" spans="1:1" x14ac:dyDescent="0.25">
      <c r="A3" s="377" t="s">
        <v>483</v>
      </c>
    </row>
    <row r="4" spans="1:1" x14ac:dyDescent="0.25">
      <c r="A4" s="296"/>
    </row>
    <row r="5" spans="1:1" x14ac:dyDescent="0.25">
      <c r="A5" s="600" t="s">
        <v>591</v>
      </c>
    </row>
    <row r="6" spans="1:1" x14ac:dyDescent="0.25">
      <c r="A6" s="653" t="s">
        <v>599</v>
      </c>
    </row>
    <row r="7" spans="1:1" x14ac:dyDescent="0.25">
      <c r="A7" s="296"/>
    </row>
    <row r="8" spans="1:1" x14ac:dyDescent="0.25">
      <c r="A8" s="378" t="str">
        <f>LUGAR&amp;", "&amp;DAY(FECHALICIT)&amp;" de "&amp;TEXT(FECHALICIT,"mmmm")&amp;" del "&amp;YEAR(FECHALICIT)</f>
        <v>MÉXICO, D. F. , 2 de julio del 2012</v>
      </c>
    </row>
    <row r="9" spans="1:1" x14ac:dyDescent="0.25">
      <c r="A9" s="378"/>
    </row>
    <row r="10" spans="1:1" ht="33.75" customHeight="1" x14ac:dyDescent="0.25">
      <c r="A10" s="684" t="s">
        <v>636</v>
      </c>
    </row>
    <row r="11" spans="1:1" x14ac:dyDescent="0.25">
      <c r="A11" s="378"/>
    </row>
    <row r="12" spans="1:1" x14ac:dyDescent="0.25">
      <c r="A12" s="602"/>
    </row>
    <row r="13" spans="1:1" x14ac:dyDescent="0.25">
      <c r="A13" s="380" t="str">
        <f>DEPEND</f>
        <v>SECRETARÍA DE COMUNICACIONES Y TRANSPORTES</v>
      </c>
    </row>
    <row r="14" spans="1:1" x14ac:dyDescent="0.25">
      <c r="A14" s="380" t="str">
        <f>SUBS</f>
        <v>SUBSECRETARÍA DE TRANSPORTE</v>
      </c>
    </row>
    <row r="15" spans="1:1" x14ac:dyDescent="0.25">
      <c r="A15" s="380" t="str">
        <f>AREA</f>
        <v xml:space="preserve">DIRECCIÓN GENERAL DE TRANSPORTE FERROVIARIO Y MULTIMODAL </v>
      </c>
    </row>
    <row r="16" spans="1:1" x14ac:dyDescent="0.25">
      <c r="A16" s="380" t="s">
        <v>466</v>
      </c>
    </row>
    <row r="17" spans="1:1" x14ac:dyDescent="0.25">
      <c r="A17" s="602"/>
    </row>
    <row r="18" spans="1:1" x14ac:dyDescent="0.25">
      <c r="A18" s="601" t="str">
        <f>"Me refiero a la "&amp;TIPOLICIT&amp;" No. "&amp;LICIT&amp;" para la realización de los trabajos de:"</f>
        <v>Me refiero a la INVITACIÓN  NACIONAL No. LO-009000988-N16-2012 para la realización de los trabajos de:</v>
      </c>
    </row>
    <row r="19" spans="1:1" ht="30" customHeight="1" x14ac:dyDescent="0.25">
      <c r="A19" s="601" t="str">
        <f>OBRA</f>
        <v>“LA SUPERVISIÓN DE LA INSTALACIÓN DE DISPOSITIVOS DE SEGURIDAD EN LOS CRUCES A NIVEL DE DIVERSAS LÍNEAS FERROVIARIAS CON OTRAS VIALIDADES QUE SE UBICARÁN EN TODA LA REPÚBLICA MEXICANA”</v>
      </c>
    </row>
    <row r="20" spans="1:1" x14ac:dyDescent="0.25">
      <c r="A20" s="602"/>
    </row>
    <row r="21" spans="1:1" ht="36" x14ac:dyDescent="0.25">
      <c r="A21" s="598" t="s">
        <v>590</v>
      </c>
    </row>
    <row r="22" spans="1:1" x14ac:dyDescent="0.25">
      <c r="A22" s="602"/>
    </row>
    <row r="23" spans="1:1" x14ac:dyDescent="0.25">
      <c r="A23" s="602"/>
    </row>
    <row r="24" spans="1:1" x14ac:dyDescent="0.25">
      <c r="A24" s="602"/>
    </row>
    <row r="25" spans="1:1" x14ac:dyDescent="0.25">
      <c r="A25" s="602"/>
    </row>
    <row r="26" spans="1:1" x14ac:dyDescent="0.25">
      <c r="A26" s="599" t="s">
        <v>467</v>
      </c>
    </row>
    <row r="27" spans="1:1" x14ac:dyDescent="0.25">
      <c r="A27" s="599" t="s">
        <v>167</v>
      </c>
    </row>
    <row r="28" spans="1:1" x14ac:dyDescent="0.25">
      <c r="A28" s="599"/>
    </row>
    <row r="29" spans="1:1" x14ac:dyDescent="0.25">
      <c r="A29" s="599"/>
    </row>
    <row r="30" spans="1:1" x14ac:dyDescent="0.25">
      <c r="A30" s="602"/>
    </row>
    <row r="31" spans="1:1" x14ac:dyDescent="0.25">
      <c r="A31" s="599" t="s">
        <v>577</v>
      </c>
    </row>
    <row r="32" spans="1:1" x14ac:dyDescent="0.25">
      <c r="A32" s="383" t="s">
        <v>472</v>
      </c>
    </row>
  </sheetData>
  <pageMargins left="0.70866141732283472" right="0.70866141732283472" top="0.74803149606299213" bottom="0.74803149606299213" header="0.31496062992125984" footer="0.31496062992125984"/>
  <pageSetup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FFC000"/>
  </sheetPr>
  <dimension ref="A1:AQ154"/>
  <sheetViews>
    <sheetView showGridLines="0" workbookViewId="0">
      <selection activeCell="A9" sqref="A9"/>
    </sheetView>
  </sheetViews>
  <sheetFormatPr baseColWidth="10" defaultRowHeight="14.25" x14ac:dyDescent="0.2"/>
  <cols>
    <col min="1" max="7" width="14.28515625" style="20" customWidth="1"/>
    <col min="8" max="16384" width="11.42578125" style="20"/>
  </cols>
  <sheetData>
    <row r="1" spans="1:43" s="297" customFormat="1" x14ac:dyDescent="0.25">
      <c r="A1" s="385" t="str">
        <f>DEPEND</f>
        <v>SECRETARÍA DE COMUNICACIONES Y TRANSPORTES</v>
      </c>
      <c r="B1" s="386"/>
      <c r="C1" s="386"/>
      <c r="D1" s="386"/>
      <c r="E1" s="386"/>
      <c r="F1" s="386"/>
      <c r="G1" s="387"/>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43" s="297" customFormat="1" x14ac:dyDescent="0.25">
      <c r="A2" s="388" t="str">
        <f>SUBS</f>
        <v>SUBSECRETARÍA DE TRANSPORTE</v>
      </c>
      <c r="B2" s="389"/>
      <c r="C2" s="389"/>
      <c r="D2" s="389"/>
      <c r="E2" s="390"/>
      <c r="F2" s="390"/>
      <c r="G2" s="391"/>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row>
    <row r="3" spans="1:43" s="297" customFormat="1" x14ac:dyDescent="0.25">
      <c r="A3" s="388" t="str">
        <f>AREA</f>
        <v xml:space="preserve">DIRECCIÓN GENERAL DE TRANSPORTE FERROVIARIO Y MULTIMODAL </v>
      </c>
      <c r="B3" s="389"/>
      <c r="C3" s="389"/>
      <c r="D3" s="389"/>
      <c r="E3" s="390"/>
      <c r="F3" s="390"/>
      <c r="G3" s="391"/>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row>
    <row r="4" spans="1:43" s="297" customFormat="1" x14ac:dyDescent="0.25">
      <c r="A4" s="445"/>
      <c r="B4" s="389"/>
      <c r="C4" s="389"/>
      <c r="D4" s="389"/>
      <c r="E4" s="390"/>
      <c r="F4" s="390"/>
      <c r="G4" s="391"/>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row>
    <row r="5" spans="1:43" s="297" customFormat="1" x14ac:dyDescent="0.25">
      <c r="A5" s="446" t="str">
        <f>TIPOLICIT&amp;" N° "&amp;LICIT</f>
        <v>INVITACIÓN  NACIONAL N° LO-009000988-N16-2012</v>
      </c>
      <c r="B5" s="389"/>
      <c r="C5" s="389"/>
      <c r="D5" s="389"/>
      <c r="E5" s="390"/>
      <c r="F5" s="390"/>
      <c r="G5" s="393" t="s">
        <v>588</v>
      </c>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row>
    <row r="6" spans="1:43" s="297" customFormat="1" ht="14.25" customHeight="1" x14ac:dyDescent="0.25">
      <c r="A6" s="774" t="str">
        <f>" "&amp;OBRA</f>
        <v xml:space="preserve"> “LA SUPERVISIÓN DE LA INSTALACIÓN DE DISPOSITIVOS DE SEGURIDAD EN LOS CRUCES A NIVEL DE DIVERSAS LÍNEAS FERROVIARIAS CON OTRAS VIALIDADES QUE SE UBICARÁN EN TODA LA REPÚBLICA MEXICANA”</v>
      </c>
      <c r="B6" s="775"/>
      <c r="C6" s="775"/>
      <c r="D6" s="775"/>
      <c r="E6" s="775"/>
      <c r="F6" s="390"/>
      <c r="G6" s="651"/>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row>
    <row r="7" spans="1:43" s="297" customFormat="1" x14ac:dyDescent="0.25">
      <c r="A7" s="774"/>
      <c r="B7" s="775"/>
      <c r="C7" s="775"/>
      <c r="D7" s="775"/>
      <c r="E7" s="775"/>
      <c r="F7" s="390"/>
      <c r="G7" s="394" t="str">
        <f>"FECHA: "&amp;TEXT(FECHALICIT,"DD-MMM-AAAA")</f>
        <v>FECHA: 02-jul-2012</v>
      </c>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row>
    <row r="8" spans="1:43" s="297" customFormat="1" x14ac:dyDescent="0.25">
      <c r="A8" s="774"/>
      <c r="B8" s="775"/>
      <c r="C8" s="775"/>
      <c r="D8" s="775"/>
      <c r="E8" s="775"/>
      <c r="F8" s="390"/>
      <c r="G8" s="394" t="s">
        <v>564</v>
      </c>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row>
    <row r="9" spans="1:43" s="297" customFormat="1" ht="3.75" customHeight="1" x14ac:dyDescent="0.25">
      <c r="A9" s="676"/>
      <c r="B9" s="677"/>
      <c r="C9" s="677"/>
      <c r="D9" s="677"/>
      <c r="E9" s="677"/>
      <c r="F9" s="396"/>
      <c r="G9" s="397"/>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row>
    <row r="10" spans="1:43" s="297" customFormat="1" ht="22.5" customHeight="1" x14ac:dyDescent="0.25">
      <c r="A10" s="773" t="s">
        <v>506</v>
      </c>
      <c r="B10" s="773"/>
      <c r="C10" s="773"/>
      <c r="D10" s="773"/>
      <c r="E10" s="773"/>
      <c r="F10" s="773"/>
      <c r="G10" s="773"/>
      <c r="H10" s="296"/>
      <c r="I10" s="296"/>
    </row>
    <row r="11" spans="1:43" s="297" customFormat="1" x14ac:dyDescent="0.25">
      <c r="A11" s="447" t="s">
        <v>526</v>
      </c>
      <c r="B11" s="448"/>
      <c r="C11" s="448"/>
      <c r="D11" s="448"/>
      <c r="E11" s="448"/>
      <c r="F11" s="448"/>
      <c r="G11" s="448"/>
      <c r="H11" s="296"/>
      <c r="I11" s="296"/>
    </row>
    <row r="12" spans="1:43" x14ac:dyDescent="0.2">
      <c r="A12" s="447" t="s">
        <v>525</v>
      </c>
      <c r="B12" s="311"/>
      <c r="C12" s="311"/>
      <c r="D12" s="311"/>
      <c r="E12" s="311"/>
      <c r="F12" s="311"/>
      <c r="G12" s="311"/>
    </row>
    <row r="13" spans="1:43" ht="6.95" customHeight="1" x14ac:dyDescent="0.2">
      <c r="A13" s="311"/>
      <c r="B13" s="311"/>
      <c r="C13" s="311"/>
      <c r="D13" s="311"/>
      <c r="E13" s="311"/>
      <c r="F13" s="311"/>
      <c r="G13" s="311"/>
    </row>
    <row r="14" spans="1:43" x14ac:dyDescent="0.2">
      <c r="A14" s="449" t="s">
        <v>580</v>
      </c>
      <c r="B14" s="311"/>
      <c r="C14" s="311"/>
      <c r="D14" s="311"/>
      <c r="E14" s="311"/>
      <c r="F14" s="311"/>
      <c r="G14" s="311"/>
    </row>
    <row r="15" spans="1:43" x14ac:dyDescent="0.2">
      <c r="A15" s="449" t="s">
        <v>509</v>
      </c>
      <c r="B15" s="311"/>
      <c r="C15" s="311"/>
      <c r="D15" s="311"/>
      <c r="E15" s="311"/>
      <c r="F15" s="311"/>
      <c r="G15" s="311"/>
    </row>
    <row r="16" spans="1:43" ht="33.75" x14ac:dyDescent="0.2">
      <c r="A16" s="306" t="s">
        <v>510</v>
      </c>
      <c r="B16" s="307"/>
      <c r="C16" s="308"/>
      <c r="D16" s="306" t="s">
        <v>508</v>
      </c>
      <c r="E16" s="309" t="s">
        <v>507</v>
      </c>
      <c r="F16" s="309" t="s">
        <v>512</v>
      </c>
      <c r="G16" s="311"/>
    </row>
    <row r="17" spans="1:7" x14ac:dyDescent="0.2">
      <c r="A17" s="667"/>
      <c r="B17" s="678"/>
      <c r="C17" s="668"/>
      <c r="D17" s="578"/>
      <c r="E17" s="578"/>
      <c r="F17" s="578"/>
      <c r="G17" s="311"/>
    </row>
    <row r="18" spans="1:7" x14ac:dyDescent="0.2">
      <c r="A18" s="663" t="s">
        <v>443</v>
      </c>
      <c r="B18" s="679"/>
      <c r="C18" s="664"/>
      <c r="D18" s="573"/>
      <c r="E18" s="573"/>
      <c r="F18" s="573"/>
      <c r="G18" s="311"/>
    </row>
    <row r="19" spans="1:7" x14ac:dyDescent="0.2">
      <c r="A19" s="669"/>
      <c r="B19" s="672"/>
      <c r="C19" s="670"/>
      <c r="D19" s="574"/>
      <c r="E19" s="574"/>
      <c r="F19" s="574"/>
      <c r="G19" s="311"/>
    </row>
    <row r="20" spans="1:7" ht="6.95" customHeight="1" x14ac:dyDescent="0.2">
      <c r="A20" s="311"/>
      <c r="B20" s="311"/>
      <c r="C20" s="311"/>
      <c r="D20" s="311"/>
      <c r="E20" s="311"/>
      <c r="F20" s="311"/>
      <c r="G20" s="311"/>
    </row>
    <row r="21" spans="1:7" x14ac:dyDescent="0.2">
      <c r="A21" s="449" t="s">
        <v>531</v>
      </c>
      <c r="B21" s="311"/>
      <c r="C21" s="311"/>
      <c r="D21" s="311"/>
      <c r="E21" s="311"/>
      <c r="F21" s="311"/>
      <c r="G21" s="311"/>
    </row>
    <row r="22" spans="1:7" ht="33.75" x14ac:dyDescent="0.2">
      <c r="A22" s="306" t="s">
        <v>473</v>
      </c>
      <c r="B22" s="307"/>
      <c r="C22" s="308"/>
      <c r="D22" s="309" t="s">
        <v>565</v>
      </c>
      <c r="E22" s="309" t="s">
        <v>478</v>
      </c>
      <c r="F22" s="311"/>
      <c r="G22" s="311"/>
    </row>
    <row r="23" spans="1:7" x14ac:dyDescent="0.2">
      <c r="A23" s="680" t="s">
        <v>474</v>
      </c>
      <c r="B23" s="681"/>
      <c r="C23" s="682"/>
      <c r="D23" s="572"/>
      <c r="E23" s="578"/>
      <c r="F23" s="311"/>
      <c r="G23" s="311"/>
    </row>
    <row r="24" spans="1:7" x14ac:dyDescent="0.2">
      <c r="A24" s="673" t="s">
        <v>475</v>
      </c>
      <c r="B24" s="674"/>
      <c r="C24" s="675"/>
      <c r="D24" s="573" t="s">
        <v>543</v>
      </c>
      <c r="E24" s="574"/>
      <c r="F24" s="311"/>
      <c r="G24" s="311"/>
    </row>
    <row r="25" spans="1:7" x14ac:dyDescent="0.2">
      <c r="A25" s="673" t="s">
        <v>476</v>
      </c>
      <c r="B25" s="674"/>
      <c r="C25" s="675"/>
      <c r="D25" s="573"/>
      <c r="E25" s="574"/>
      <c r="F25" s="311"/>
      <c r="G25" s="311"/>
    </row>
    <row r="26" spans="1:7" x14ac:dyDescent="0.2">
      <c r="A26" s="673" t="s">
        <v>477</v>
      </c>
      <c r="B26" s="674"/>
      <c r="C26" s="675"/>
      <c r="D26" s="573"/>
      <c r="E26" s="574"/>
      <c r="F26" s="311"/>
      <c r="G26" s="311"/>
    </row>
    <row r="27" spans="1:7" ht="6.95" customHeight="1" x14ac:dyDescent="0.2">
      <c r="A27" s="311"/>
      <c r="B27" s="311"/>
      <c r="C27" s="311"/>
      <c r="D27" s="311"/>
      <c r="E27" s="311"/>
      <c r="F27" s="311"/>
      <c r="G27" s="311"/>
    </row>
    <row r="28" spans="1:7" x14ac:dyDescent="0.2">
      <c r="A28" s="452" t="s">
        <v>513</v>
      </c>
      <c r="B28" s="311"/>
      <c r="C28" s="311"/>
      <c r="D28" s="311"/>
      <c r="E28" s="311"/>
      <c r="F28" s="311"/>
      <c r="G28" s="311"/>
    </row>
    <row r="29" spans="1:7" ht="45" x14ac:dyDescent="0.2">
      <c r="A29" s="306" t="s">
        <v>522</v>
      </c>
      <c r="B29" s="307"/>
      <c r="C29" s="308"/>
      <c r="D29" s="306" t="s">
        <v>523</v>
      </c>
      <c r="E29" s="307"/>
      <c r="F29" s="308"/>
      <c r="G29" s="308" t="s">
        <v>524</v>
      </c>
    </row>
    <row r="30" spans="1:7" ht="15" customHeight="1" x14ac:dyDescent="0.2">
      <c r="A30" s="665" t="s">
        <v>533</v>
      </c>
      <c r="B30" s="671"/>
      <c r="C30" s="666"/>
      <c r="D30" s="665"/>
      <c r="E30" s="671"/>
      <c r="F30" s="666"/>
      <c r="G30" s="666"/>
    </row>
    <row r="31" spans="1:7" x14ac:dyDescent="0.2">
      <c r="A31" s="669"/>
      <c r="B31" s="672"/>
      <c r="C31" s="670"/>
      <c r="D31" s="669"/>
      <c r="E31" s="672"/>
      <c r="F31" s="670"/>
      <c r="G31" s="670"/>
    </row>
    <row r="32" spans="1:7" x14ac:dyDescent="0.2">
      <c r="A32" s="310" t="s">
        <v>532</v>
      </c>
      <c r="B32" s="450"/>
      <c r="C32" s="451"/>
      <c r="D32" s="310"/>
      <c r="E32" s="450"/>
      <c r="F32" s="451"/>
      <c r="G32" s="451"/>
    </row>
    <row r="33" spans="1:7" ht="6.95" customHeight="1" x14ac:dyDescent="0.2">
      <c r="A33" s="311"/>
      <c r="B33" s="311"/>
      <c r="C33" s="311"/>
      <c r="D33" s="311"/>
      <c r="E33" s="311"/>
      <c r="F33" s="311"/>
      <c r="G33" s="311"/>
    </row>
    <row r="34" spans="1:7" x14ac:dyDescent="0.2">
      <c r="A34" s="452" t="s">
        <v>581</v>
      </c>
      <c r="B34" s="311"/>
      <c r="C34" s="311"/>
      <c r="D34" s="311"/>
      <c r="E34" s="311"/>
      <c r="F34" s="311"/>
      <c r="G34" s="311"/>
    </row>
    <row r="35" spans="1:7" ht="22.5" customHeight="1" x14ac:dyDescent="0.2">
      <c r="A35" s="306" t="s">
        <v>515</v>
      </c>
      <c r="B35" s="308"/>
      <c r="C35" s="307" t="s">
        <v>514</v>
      </c>
      <c r="D35" s="308"/>
      <c r="E35" s="309" t="s">
        <v>518</v>
      </c>
      <c r="F35" s="309" t="s">
        <v>516</v>
      </c>
      <c r="G35" s="309" t="s">
        <v>517</v>
      </c>
    </row>
    <row r="36" spans="1:7" x14ac:dyDescent="0.2">
      <c r="A36" s="667"/>
      <c r="B36" s="668"/>
      <c r="C36" s="667"/>
      <c r="D36" s="668"/>
      <c r="E36" s="578"/>
      <c r="F36" s="578"/>
      <c r="G36" s="578"/>
    </row>
    <row r="37" spans="1:7" x14ac:dyDescent="0.2">
      <c r="A37" s="663" t="s">
        <v>535</v>
      </c>
      <c r="B37" s="664"/>
      <c r="C37" s="663"/>
      <c r="D37" s="664"/>
      <c r="E37" s="573"/>
      <c r="F37" s="573"/>
      <c r="G37" s="573"/>
    </row>
    <row r="38" spans="1:7" x14ac:dyDescent="0.2">
      <c r="A38" s="669"/>
      <c r="B38" s="670"/>
      <c r="C38" s="669"/>
      <c r="D38" s="670"/>
      <c r="E38" s="574"/>
      <c r="F38" s="574"/>
      <c r="G38" s="574"/>
    </row>
    <row r="39" spans="1:7" ht="6.95" customHeight="1" x14ac:dyDescent="0.2">
      <c r="A39" s="311"/>
      <c r="B39" s="311"/>
      <c r="C39" s="311"/>
      <c r="D39" s="311"/>
      <c r="E39" s="311"/>
      <c r="F39" s="311"/>
      <c r="G39" s="311"/>
    </row>
    <row r="40" spans="1:7" x14ac:dyDescent="0.2">
      <c r="A40" s="452" t="s">
        <v>582</v>
      </c>
      <c r="B40" s="311"/>
      <c r="C40" s="311"/>
      <c r="D40" s="311"/>
      <c r="E40" s="311"/>
      <c r="F40" s="311"/>
      <c r="G40" s="311"/>
    </row>
    <row r="41" spans="1:7" ht="33.75" x14ac:dyDescent="0.2">
      <c r="A41" s="306" t="s">
        <v>515</v>
      </c>
      <c r="B41" s="308"/>
      <c r="C41" s="307" t="s">
        <v>514</v>
      </c>
      <c r="D41" s="308"/>
      <c r="E41" s="309" t="s">
        <v>519</v>
      </c>
      <c r="F41" s="309" t="s">
        <v>520</v>
      </c>
      <c r="G41" s="309" t="s">
        <v>521</v>
      </c>
    </row>
    <row r="42" spans="1:7" x14ac:dyDescent="0.2">
      <c r="A42" s="667"/>
      <c r="B42" s="668"/>
      <c r="C42" s="667"/>
      <c r="D42" s="668"/>
      <c r="E42" s="578"/>
      <c r="F42" s="578"/>
      <c r="G42" s="578"/>
    </row>
    <row r="43" spans="1:7" x14ac:dyDescent="0.2">
      <c r="A43" s="663" t="s">
        <v>536</v>
      </c>
      <c r="B43" s="664"/>
      <c r="C43" s="663"/>
      <c r="D43" s="664"/>
      <c r="E43" s="573"/>
      <c r="F43" s="573"/>
      <c r="G43" s="573"/>
    </row>
    <row r="44" spans="1:7" x14ac:dyDescent="0.2">
      <c r="A44" s="669"/>
      <c r="B44" s="670"/>
      <c r="C44" s="669"/>
      <c r="D44" s="670"/>
      <c r="E44" s="574"/>
      <c r="F44" s="574"/>
      <c r="G44" s="574"/>
    </row>
    <row r="45" spans="1:7" x14ac:dyDescent="0.2">
      <c r="A45" s="311" t="s">
        <v>548</v>
      </c>
      <c r="B45" s="311"/>
      <c r="C45" s="311"/>
      <c r="D45" s="311"/>
      <c r="E45" s="311"/>
      <c r="F45" s="311"/>
      <c r="G45" s="311"/>
    </row>
    <row r="46" spans="1:7" x14ac:dyDescent="0.2">
      <c r="A46" s="311" t="s">
        <v>530</v>
      </c>
      <c r="B46" s="311"/>
      <c r="C46" s="311"/>
      <c r="D46" s="311"/>
      <c r="E46" s="311"/>
      <c r="F46" s="311"/>
      <c r="G46" s="311"/>
    </row>
    <row r="47" spans="1:7" ht="6.95" customHeight="1" x14ac:dyDescent="0.2">
      <c r="A47" s="311"/>
      <c r="B47" s="311"/>
      <c r="C47" s="311"/>
      <c r="D47" s="311"/>
      <c r="E47" s="311"/>
      <c r="F47" s="311"/>
      <c r="G47" s="311"/>
    </row>
    <row r="48" spans="1:7" x14ac:dyDescent="0.2">
      <c r="A48" s="408"/>
      <c r="B48" s="409"/>
      <c r="C48" s="409"/>
      <c r="D48" s="409"/>
      <c r="E48" s="409"/>
      <c r="F48" s="409"/>
      <c r="G48" s="410"/>
    </row>
    <row r="49" spans="1:7" x14ac:dyDescent="0.2">
      <c r="A49" s="411"/>
      <c r="B49" s="547" t="s">
        <v>537</v>
      </c>
      <c r="C49" s="412"/>
      <c r="D49" s="412"/>
      <c r="E49" s="547" t="s">
        <v>538</v>
      </c>
      <c r="F49" s="412"/>
      <c r="G49" s="413"/>
    </row>
    <row r="50" spans="1:7" x14ac:dyDescent="0.2">
      <c r="A50" s="427"/>
      <c r="B50" s="453" t="s">
        <v>167</v>
      </c>
      <c r="C50" s="406"/>
      <c r="D50" s="415" t="s">
        <v>472</v>
      </c>
      <c r="E50" s="415"/>
      <c r="F50" s="415"/>
      <c r="G50" s="416"/>
    </row>
    <row r="51" spans="1:7" x14ac:dyDescent="0.2">
      <c r="A51" s="111"/>
      <c r="B51" s="111"/>
      <c r="C51" s="111"/>
      <c r="D51" s="111"/>
      <c r="E51" s="111"/>
      <c r="F51" s="111"/>
      <c r="G51" s="111"/>
    </row>
    <row r="52" spans="1:7" x14ac:dyDescent="0.2">
      <c r="A52" s="111"/>
      <c r="B52" s="111"/>
      <c r="C52" s="111"/>
      <c r="D52" s="111"/>
      <c r="E52" s="111"/>
      <c r="F52" s="111"/>
      <c r="G52" s="111"/>
    </row>
    <row r="53" spans="1:7" x14ac:dyDescent="0.2">
      <c r="A53" s="111"/>
      <c r="B53" s="111"/>
      <c r="C53" s="111"/>
      <c r="D53" s="111"/>
      <c r="E53" s="111"/>
      <c r="F53" s="111"/>
      <c r="G53" s="111"/>
    </row>
    <row r="54" spans="1:7" x14ac:dyDescent="0.2">
      <c r="A54" s="111"/>
      <c r="B54" s="111"/>
      <c r="C54" s="111"/>
      <c r="D54" s="111"/>
      <c r="E54" s="111"/>
      <c r="F54" s="111"/>
      <c r="G54" s="111"/>
    </row>
    <row r="55" spans="1:7" x14ac:dyDescent="0.2">
      <c r="A55" s="111"/>
      <c r="B55" s="111"/>
      <c r="C55" s="111"/>
      <c r="D55" s="111"/>
      <c r="E55" s="111"/>
      <c r="F55" s="111"/>
      <c r="G55" s="111"/>
    </row>
    <row r="56" spans="1:7" x14ac:dyDescent="0.2">
      <c r="A56" s="111"/>
      <c r="B56" s="111"/>
      <c r="C56" s="111"/>
      <c r="D56" s="111"/>
      <c r="E56" s="111"/>
      <c r="F56" s="111"/>
      <c r="G56" s="111"/>
    </row>
    <row r="57" spans="1:7" x14ac:dyDescent="0.2">
      <c r="A57" s="111"/>
      <c r="B57" s="111"/>
      <c r="C57" s="111"/>
      <c r="D57" s="111"/>
      <c r="E57" s="111"/>
      <c r="F57" s="111"/>
      <c r="G57" s="111"/>
    </row>
    <row r="58" spans="1:7" x14ac:dyDescent="0.2">
      <c r="A58" s="111"/>
      <c r="B58" s="111"/>
      <c r="C58" s="111"/>
      <c r="D58" s="111"/>
      <c r="E58" s="111"/>
      <c r="F58" s="111"/>
      <c r="G58" s="111"/>
    </row>
    <row r="59" spans="1:7" x14ac:dyDescent="0.2">
      <c r="A59" s="111"/>
      <c r="B59" s="111"/>
      <c r="C59" s="111"/>
      <c r="D59" s="111"/>
      <c r="E59" s="111"/>
      <c r="F59" s="111"/>
      <c r="G59" s="111"/>
    </row>
    <row r="60" spans="1:7" x14ac:dyDescent="0.2">
      <c r="A60" s="111"/>
      <c r="B60" s="111"/>
      <c r="C60" s="111"/>
      <c r="D60" s="111"/>
      <c r="E60" s="111"/>
      <c r="F60" s="111"/>
      <c r="G60" s="111"/>
    </row>
    <row r="61" spans="1:7" x14ac:dyDescent="0.2">
      <c r="A61" s="111"/>
      <c r="B61" s="111"/>
      <c r="C61" s="111"/>
      <c r="D61" s="111"/>
      <c r="E61" s="111"/>
      <c r="F61" s="111"/>
      <c r="G61" s="111"/>
    </row>
    <row r="62" spans="1:7" x14ac:dyDescent="0.2">
      <c r="A62" s="111"/>
      <c r="B62" s="111"/>
      <c r="C62" s="111"/>
      <c r="D62" s="111"/>
      <c r="E62" s="111"/>
      <c r="F62" s="111"/>
      <c r="G62" s="111"/>
    </row>
    <row r="63" spans="1:7" x14ac:dyDescent="0.2">
      <c r="A63" s="111"/>
      <c r="B63" s="111"/>
      <c r="C63" s="111"/>
      <c r="D63" s="111"/>
      <c r="E63" s="111"/>
      <c r="F63" s="111"/>
      <c r="G63" s="111"/>
    </row>
    <row r="64" spans="1:7" x14ac:dyDescent="0.2">
      <c r="A64" s="111"/>
      <c r="B64" s="111"/>
      <c r="C64" s="111"/>
      <c r="D64" s="111"/>
      <c r="E64" s="111"/>
      <c r="F64" s="111"/>
      <c r="G64" s="111"/>
    </row>
    <row r="65" spans="1:7" x14ac:dyDescent="0.2">
      <c r="A65" s="111"/>
      <c r="B65" s="111"/>
      <c r="C65" s="111"/>
      <c r="D65" s="111"/>
      <c r="E65" s="111"/>
      <c r="F65" s="111"/>
      <c r="G65" s="111"/>
    </row>
    <row r="66" spans="1:7" x14ac:dyDescent="0.2">
      <c r="A66" s="111"/>
      <c r="B66" s="111"/>
      <c r="C66" s="111"/>
      <c r="D66" s="111"/>
      <c r="E66" s="111"/>
      <c r="F66" s="111"/>
      <c r="G66" s="111"/>
    </row>
    <row r="67" spans="1:7" x14ac:dyDescent="0.2">
      <c r="A67" s="111"/>
      <c r="B67" s="111"/>
      <c r="C67" s="111"/>
      <c r="D67" s="111"/>
      <c r="E67" s="111"/>
      <c r="F67" s="111"/>
      <c r="G67" s="111"/>
    </row>
    <row r="68" spans="1:7" x14ac:dyDescent="0.2">
      <c r="A68" s="111"/>
      <c r="B68" s="111"/>
      <c r="C68" s="111"/>
      <c r="D68" s="111"/>
      <c r="E68" s="111"/>
      <c r="F68" s="111"/>
      <c r="G68" s="111"/>
    </row>
    <row r="69" spans="1:7" x14ac:dyDescent="0.2">
      <c r="A69" s="111"/>
      <c r="B69" s="111"/>
      <c r="C69" s="111"/>
      <c r="D69" s="111"/>
      <c r="E69" s="111"/>
      <c r="F69" s="111"/>
      <c r="G69" s="111"/>
    </row>
    <row r="70" spans="1:7" x14ac:dyDescent="0.2">
      <c r="A70" s="111"/>
      <c r="B70" s="111"/>
      <c r="C70" s="111"/>
      <c r="D70" s="111"/>
      <c r="E70" s="111"/>
      <c r="F70" s="111"/>
      <c r="G70" s="111"/>
    </row>
    <row r="71" spans="1:7" x14ac:dyDescent="0.2">
      <c r="A71" s="111"/>
      <c r="B71" s="111"/>
      <c r="C71" s="111"/>
      <c r="D71" s="111"/>
      <c r="E71" s="111"/>
      <c r="F71" s="111"/>
      <c r="G71" s="111"/>
    </row>
    <row r="72" spans="1:7" x14ac:dyDescent="0.2">
      <c r="A72" s="111"/>
      <c r="B72" s="111"/>
      <c r="C72" s="111"/>
      <c r="D72" s="111"/>
      <c r="E72" s="111"/>
      <c r="F72" s="111"/>
      <c r="G72" s="111"/>
    </row>
    <row r="73" spans="1:7" x14ac:dyDescent="0.2">
      <c r="A73" s="111"/>
      <c r="B73" s="111"/>
      <c r="C73" s="111"/>
      <c r="D73" s="111"/>
      <c r="E73" s="111"/>
      <c r="F73" s="111"/>
      <c r="G73" s="111"/>
    </row>
    <row r="74" spans="1:7" x14ac:dyDescent="0.2">
      <c r="A74" s="111"/>
      <c r="B74" s="111"/>
      <c r="C74" s="111"/>
      <c r="D74" s="111"/>
      <c r="E74" s="111"/>
      <c r="F74" s="111"/>
      <c r="G74" s="111"/>
    </row>
    <row r="75" spans="1:7" x14ac:dyDescent="0.2">
      <c r="A75" s="111"/>
      <c r="B75" s="111"/>
      <c r="C75" s="111"/>
      <c r="D75" s="111"/>
      <c r="E75" s="111"/>
      <c r="F75" s="111"/>
      <c r="G75" s="111"/>
    </row>
    <row r="76" spans="1:7" x14ac:dyDescent="0.2">
      <c r="A76" s="111"/>
      <c r="B76" s="111"/>
      <c r="C76" s="111"/>
      <c r="D76" s="111"/>
      <c r="E76" s="111"/>
      <c r="F76" s="111"/>
      <c r="G76" s="111"/>
    </row>
    <row r="77" spans="1:7" x14ac:dyDescent="0.2">
      <c r="A77" s="111"/>
      <c r="B77" s="111"/>
      <c r="C77" s="111"/>
      <c r="D77" s="111"/>
      <c r="E77" s="111"/>
      <c r="F77" s="111"/>
      <c r="G77" s="111"/>
    </row>
    <row r="78" spans="1:7" x14ac:dyDescent="0.2">
      <c r="A78" s="111"/>
      <c r="B78" s="111"/>
      <c r="C78" s="111"/>
      <c r="D78" s="111"/>
      <c r="E78" s="111"/>
      <c r="F78" s="111"/>
      <c r="G78" s="111"/>
    </row>
    <row r="79" spans="1:7" x14ac:dyDescent="0.2">
      <c r="A79" s="111"/>
      <c r="B79" s="111"/>
      <c r="C79" s="111"/>
      <c r="D79" s="111"/>
      <c r="E79" s="111"/>
      <c r="F79" s="111"/>
      <c r="G79" s="111"/>
    </row>
    <row r="80" spans="1:7" x14ac:dyDescent="0.2">
      <c r="A80" s="111"/>
      <c r="B80" s="111"/>
      <c r="C80" s="111"/>
      <c r="D80" s="111"/>
      <c r="E80" s="111"/>
      <c r="F80" s="111"/>
      <c r="G80" s="111"/>
    </row>
    <row r="81" spans="1:7" x14ac:dyDescent="0.2">
      <c r="A81" s="111"/>
      <c r="B81" s="111"/>
      <c r="C81" s="111"/>
      <c r="D81" s="111"/>
      <c r="E81" s="111"/>
      <c r="F81" s="111"/>
      <c r="G81" s="111"/>
    </row>
    <row r="82" spans="1:7" x14ac:dyDescent="0.2">
      <c r="A82" s="111"/>
      <c r="B82" s="111"/>
      <c r="C82" s="111"/>
      <c r="D82" s="111"/>
      <c r="E82" s="111"/>
      <c r="F82" s="111"/>
      <c r="G82" s="111"/>
    </row>
    <row r="83" spans="1:7" x14ac:dyDescent="0.2">
      <c r="A83" s="111"/>
      <c r="B83" s="111"/>
      <c r="C83" s="111"/>
      <c r="D83" s="111"/>
      <c r="E83" s="111"/>
      <c r="F83" s="111"/>
      <c r="G83" s="111"/>
    </row>
    <row r="84" spans="1:7" x14ac:dyDescent="0.2">
      <c r="A84" s="111"/>
      <c r="B84" s="111"/>
      <c r="C84" s="111"/>
      <c r="D84" s="111"/>
      <c r="E84" s="111"/>
      <c r="F84" s="111"/>
      <c r="G84" s="111"/>
    </row>
    <row r="85" spans="1:7" x14ac:dyDescent="0.2">
      <c r="A85" s="111"/>
      <c r="B85" s="111"/>
      <c r="C85" s="111"/>
      <c r="D85" s="111"/>
      <c r="E85" s="111"/>
      <c r="F85" s="111"/>
      <c r="G85" s="111"/>
    </row>
    <row r="86" spans="1:7" x14ac:dyDescent="0.2">
      <c r="A86" s="111"/>
      <c r="B86" s="111"/>
      <c r="C86" s="111"/>
      <c r="D86" s="111"/>
      <c r="E86" s="111"/>
      <c r="F86" s="111"/>
      <c r="G86" s="111"/>
    </row>
    <row r="87" spans="1:7" x14ac:dyDescent="0.2">
      <c r="A87" s="111"/>
      <c r="B87" s="111"/>
      <c r="C87" s="111"/>
      <c r="D87" s="111"/>
      <c r="E87" s="111"/>
      <c r="F87" s="111"/>
      <c r="G87" s="111"/>
    </row>
    <row r="88" spans="1:7" x14ac:dyDescent="0.2">
      <c r="A88" s="111"/>
      <c r="B88" s="111"/>
      <c r="C88" s="111"/>
      <c r="D88" s="111"/>
      <c r="E88" s="111"/>
      <c r="F88" s="111"/>
      <c r="G88" s="111"/>
    </row>
    <row r="89" spans="1:7" x14ac:dyDescent="0.2">
      <c r="A89" s="111"/>
      <c r="B89" s="111"/>
      <c r="C89" s="111"/>
      <c r="D89" s="111"/>
      <c r="E89" s="111"/>
      <c r="F89" s="111"/>
      <c r="G89" s="111"/>
    </row>
    <row r="90" spans="1:7" x14ac:dyDescent="0.2">
      <c r="A90" s="111"/>
      <c r="B90" s="111"/>
      <c r="C90" s="111"/>
      <c r="D90" s="111"/>
      <c r="E90" s="111"/>
      <c r="F90" s="111"/>
      <c r="G90" s="111"/>
    </row>
    <row r="91" spans="1:7" x14ac:dyDescent="0.2">
      <c r="A91" s="111"/>
      <c r="B91" s="111"/>
      <c r="C91" s="111"/>
      <c r="D91" s="111"/>
      <c r="E91" s="111"/>
      <c r="F91" s="111"/>
      <c r="G91" s="111"/>
    </row>
    <row r="92" spans="1:7" x14ac:dyDescent="0.2">
      <c r="A92" s="111"/>
      <c r="B92" s="111"/>
      <c r="C92" s="111"/>
      <c r="D92" s="111"/>
      <c r="E92" s="111"/>
      <c r="F92" s="111"/>
      <c r="G92" s="111"/>
    </row>
    <row r="93" spans="1:7" x14ac:dyDescent="0.2">
      <c r="A93" s="111"/>
      <c r="B93" s="111"/>
      <c r="C93" s="111"/>
      <c r="D93" s="111"/>
      <c r="E93" s="111"/>
      <c r="F93" s="111"/>
      <c r="G93" s="111"/>
    </row>
    <row r="94" spans="1:7" x14ac:dyDescent="0.2">
      <c r="A94" s="111"/>
      <c r="B94" s="111"/>
      <c r="C94" s="111"/>
      <c r="D94" s="111"/>
      <c r="E94" s="111"/>
      <c r="F94" s="111"/>
      <c r="G94" s="111"/>
    </row>
    <row r="95" spans="1:7" x14ac:dyDescent="0.2">
      <c r="A95" s="111"/>
      <c r="B95" s="111"/>
      <c r="C95" s="111"/>
      <c r="D95" s="111"/>
      <c r="E95" s="111"/>
      <c r="F95" s="111"/>
      <c r="G95" s="111"/>
    </row>
    <row r="96" spans="1:7" x14ac:dyDescent="0.2">
      <c r="A96" s="111"/>
      <c r="B96" s="111"/>
      <c r="C96" s="111"/>
      <c r="D96" s="111"/>
      <c r="E96" s="111"/>
      <c r="F96" s="111"/>
      <c r="G96" s="111"/>
    </row>
    <row r="97" spans="1:7" x14ac:dyDescent="0.2">
      <c r="A97" s="111"/>
      <c r="B97" s="111"/>
      <c r="C97" s="111"/>
      <c r="D97" s="111"/>
      <c r="E97" s="111"/>
      <c r="F97" s="111"/>
      <c r="G97" s="111"/>
    </row>
    <row r="98" spans="1:7" x14ac:dyDescent="0.2">
      <c r="A98" s="111"/>
      <c r="B98" s="111"/>
      <c r="C98" s="111"/>
      <c r="D98" s="111"/>
      <c r="E98" s="111"/>
      <c r="F98" s="111"/>
      <c r="G98" s="111"/>
    </row>
    <row r="99" spans="1:7" x14ac:dyDescent="0.2">
      <c r="A99" s="111"/>
      <c r="B99" s="111"/>
      <c r="C99" s="111"/>
      <c r="D99" s="111"/>
      <c r="E99" s="111"/>
      <c r="F99" s="111"/>
      <c r="G99" s="111"/>
    </row>
    <row r="100" spans="1:7" x14ac:dyDescent="0.2">
      <c r="A100" s="111"/>
      <c r="B100" s="111"/>
      <c r="C100" s="111"/>
      <c r="D100" s="111"/>
      <c r="E100" s="111"/>
      <c r="F100" s="111"/>
      <c r="G100" s="111"/>
    </row>
    <row r="101" spans="1:7" x14ac:dyDescent="0.2">
      <c r="A101" s="111"/>
      <c r="B101" s="111"/>
      <c r="C101" s="111"/>
      <c r="D101" s="111"/>
      <c r="E101" s="111"/>
      <c r="F101" s="111"/>
      <c r="G101" s="111"/>
    </row>
    <row r="102" spans="1:7" x14ac:dyDescent="0.2">
      <c r="A102" s="111"/>
      <c r="B102" s="111"/>
      <c r="C102" s="111"/>
      <c r="D102" s="111"/>
      <c r="E102" s="111"/>
      <c r="F102" s="111"/>
      <c r="G102" s="111"/>
    </row>
    <row r="103" spans="1:7" x14ac:dyDescent="0.2">
      <c r="A103" s="111"/>
      <c r="B103" s="111"/>
      <c r="C103" s="111"/>
      <c r="D103" s="111"/>
      <c r="E103" s="111"/>
      <c r="F103" s="111"/>
      <c r="G103" s="111"/>
    </row>
    <row r="104" spans="1:7" x14ac:dyDescent="0.2">
      <c r="A104" s="111"/>
      <c r="B104" s="111"/>
      <c r="C104" s="111"/>
      <c r="D104" s="111"/>
      <c r="E104" s="111"/>
      <c r="F104" s="111"/>
      <c r="G104" s="111"/>
    </row>
    <row r="105" spans="1:7" x14ac:dyDescent="0.2">
      <c r="A105" s="111"/>
      <c r="B105" s="111"/>
      <c r="C105" s="111"/>
      <c r="D105" s="111"/>
      <c r="E105" s="111"/>
      <c r="F105" s="111"/>
      <c r="G105" s="111"/>
    </row>
    <row r="106" spans="1:7" x14ac:dyDescent="0.2">
      <c r="A106" s="111"/>
      <c r="B106" s="111"/>
      <c r="C106" s="111"/>
      <c r="D106" s="111"/>
      <c r="E106" s="111"/>
      <c r="F106" s="111"/>
      <c r="G106" s="111"/>
    </row>
    <row r="107" spans="1:7" x14ac:dyDescent="0.2">
      <c r="A107" s="111"/>
      <c r="B107" s="111"/>
      <c r="C107" s="111"/>
      <c r="D107" s="111"/>
      <c r="E107" s="111"/>
      <c r="F107" s="111"/>
      <c r="G107" s="111"/>
    </row>
    <row r="108" spans="1:7" x14ac:dyDescent="0.2">
      <c r="A108" s="111"/>
      <c r="B108" s="111"/>
      <c r="C108" s="111"/>
      <c r="D108" s="111"/>
      <c r="E108" s="111"/>
      <c r="F108" s="111"/>
      <c r="G108" s="111"/>
    </row>
    <row r="109" spans="1:7" x14ac:dyDescent="0.2">
      <c r="A109" s="111"/>
      <c r="B109" s="111"/>
      <c r="C109" s="111"/>
      <c r="D109" s="111"/>
      <c r="E109" s="111"/>
      <c r="F109" s="111"/>
      <c r="G109" s="111"/>
    </row>
    <row r="110" spans="1:7" x14ac:dyDescent="0.2">
      <c r="A110" s="111"/>
      <c r="B110" s="111"/>
      <c r="C110" s="111"/>
      <c r="D110" s="111"/>
      <c r="E110" s="111"/>
      <c r="F110" s="111"/>
      <c r="G110" s="111"/>
    </row>
    <row r="111" spans="1:7" x14ac:dyDescent="0.2">
      <c r="A111" s="111"/>
      <c r="B111" s="111"/>
      <c r="C111" s="111"/>
      <c r="D111" s="111"/>
      <c r="E111" s="111"/>
      <c r="F111" s="111"/>
      <c r="G111" s="111"/>
    </row>
    <row r="112" spans="1:7" x14ac:dyDescent="0.2">
      <c r="A112" s="111"/>
      <c r="B112" s="111"/>
      <c r="C112" s="111"/>
      <c r="D112" s="111"/>
      <c r="E112" s="111"/>
      <c r="F112" s="111"/>
      <c r="G112" s="111"/>
    </row>
    <row r="113" spans="1:7" x14ac:dyDescent="0.2">
      <c r="A113" s="111"/>
      <c r="B113" s="111"/>
      <c r="C113" s="111"/>
      <c r="D113" s="111"/>
      <c r="E113" s="111"/>
      <c r="F113" s="111"/>
      <c r="G113" s="111"/>
    </row>
    <row r="114" spans="1:7" x14ac:dyDescent="0.2">
      <c r="A114" s="111"/>
      <c r="B114" s="111"/>
      <c r="C114" s="111"/>
      <c r="D114" s="111"/>
      <c r="E114" s="111"/>
      <c r="F114" s="111"/>
      <c r="G114" s="111"/>
    </row>
    <row r="115" spans="1:7" x14ac:dyDescent="0.2">
      <c r="A115" s="111"/>
      <c r="B115" s="111"/>
      <c r="C115" s="111"/>
      <c r="D115" s="111"/>
      <c r="E115" s="111"/>
      <c r="F115" s="111"/>
      <c r="G115" s="111"/>
    </row>
    <row r="116" spans="1:7" x14ac:dyDescent="0.2">
      <c r="A116" s="111"/>
      <c r="B116" s="111"/>
      <c r="C116" s="111"/>
      <c r="D116" s="111"/>
      <c r="E116" s="111"/>
      <c r="F116" s="111"/>
      <c r="G116" s="111"/>
    </row>
    <row r="117" spans="1:7" x14ac:dyDescent="0.2">
      <c r="A117" s="111"/>
      <c r="B117" s="111"/>
      <c r="C117" s="111"/>
      <c r="D117" s="111"/>
      <c r="E117" s="111"/>
      <c r="F117" s="111"/>
      <c r="G117" s="111"/>
    </row>
    <row r="118" spans="1:7" x14ac:dyDescent="0.2">
      <c r="A118" s="111"/>
      <c r="B118" s="111"/>
      <c r="C118" s="111"/>
      <c r="D118" s="111"/>
      <c r="E118" s="111"/>
      <c r="F118" s="111"/>
      <c r="G118" s="111"/>
    </row>
    <row r="119" spans="1:7" x14ac:dyDescent="0.2">
      <c r="A119" s="111"/>
      <c r="B119" s="111"/>
      <c r="C119" s="111"/>
      <c r="D119" s="111"/>
      <c r="E119" s="111"/>
      <c r="F119" s="111"/>
      <c r="G119" s="111"/>
    </row>
    <row r="120" spans="1:7" x14ac:dyDescent="0.2">
      <c r="A120" s="111"/>
      <c r="B120" s="111"/>
      <c r="C120" s="111"/>
      <c r="D120" s="111"/>
      <c r="E120" s="111"/>
      <c r="F120" s="111"/>
      <c r="G120" s="111"/>
    </row>
    <row r="121" spans="1:7" x14ac:dyDescent="0.2">
      <c r="A121" s="111"/>
      <c r="B121" s="111"/>
      <c r="C121" s="111"/>
      <c r="D121" s="111"/>
      <c r="E121" s="111"/>
      <c r="F121" s="111"/>
      <c r="G121" s="111"/>
    </row>
    <row r="122" spans="1:7" x14ac:dyDescent="0.2">
      <c r="A122" s="111"/>
      <c r="B122" s="111"/>
      <c r="C122" s="111"/>
      <c r="D122" s="111"/>
      <c r="E122" s="111"/>
      <c r="F122" s="111"/>
      <c r="G122" s="111"/>
    </row>
    <row r="123" spans="1:7" x14ac:dyDescent="0.2">
      <c r="A123" s="111"/>
      <c r="B123" s="111"/>
      <c r="C123" s="111"/>
      <c r="D123" s="111"/>
      <c r="E123" s="111"/>
      <c r="F123" s="111"/>
      <c r="G123" s="111"/>
    </row>
    <row r="124" spans="1:7" x14ac:dyDescent="0.2">
      <c r="A124" s="111"/>
      <c r="B124" s="111"/>
      <c r="C124" s="111"/>
      <c r="D124" s="111"/>
      <c r="E124" s="111"/>
      <c r="F124" s="111"/>
      <c r="G124" s="111"/>
    </row>
    <row r="125" spans="1:7" x14ac:dyDescent="0.2">
      <c r="A125" s="111"/>
      <c r="B125" s="111"/>
      <c r="C125" s="111"/>
      <c r="D125" s="111"/>
      <c r="E125" s="111"/>
      <c r="F125" s="111"/>
      <c r="G125" s="111"/>
    </row>
    <row r="126" spans="1:7" x14ac:dyDescent="0.2">
      <c r="A126" s="111"/>
      <c r="B126" s="111"/>
      <c r="C126" s="111"/>
      <c r="D126" s="111"/>
      <c r="E126" s="111"/>
      <c r="F126" s="111"/>
      <c r="G126" s="111"/>
    </row>
    <row r="127" spans="1:7" x14ac:dyDescent="0.2">
      <c r="A127" s="111"/>
      <c r="B127" s="111"/>
      <c r="C127" s="111"/>
      <c r="D127" s="111"/>
      <c r="E127" s="111"/>
      <c r="F127" s="111"/>
      <c r="G127" s="111"/>
    </row>
    <row r="128" spans="1:7" x14ac:dyDescent="0.2">
      <c r="A128" s="111"/>
      <c r="B128" s="111"/>
      <c r="C128" s="111"/>
      <c r="D128" s="111"/>
      <c r="E128" s="111"/>
      <c r="F128" s="111"/>
      <c r="G128" s="111"/>
    </row>
    <row r="129" spans="1:7" x14ac:dyDescent="0.2">
      <c r="A129" s="111"/>
      <c r="B129" s="111"/>
      <c r="C129" s="111"/>
      <c r="D129" s="111"/>
      <c r="E129" s="111"/>
      <c r="F129" s="111"/>
      <c r="G129" s="111"/>
    </row>
    <row r="130" spans="1:7" x14ac:dyDescent="0.2">
      <c r="A130" s="111"/>
      <c r="B130" s="111"/>
      <c r="C130" s="111"/>
      <c r="D130" s="111"/>
      <c r="E130" s="111"/>
      <c r="F130" s="111"/>
      <c r="G130" s="111"/>
    </row>
    <row r="131" spans="1:7" x14ac:dyDescent="0.2">
      <c r="A131" s="111"/>
      <c r="B131" s="111"/>
      <c r="C131" s="111"/>
      <c r="D131" s="111"/>
      <c r="E131" s="111"/>
      <c r="F131" s="111"/>
      <c r="G131" s="111"/>
    </row>
    <row r="132" spans="1:7" x14ac:dyDescent="0.2">
      <c r="A132" s="111"/>
      <c r="B132" s="111"/>
      <c r="C132" s="111"/>
      <c r="D132" s="111"/>
      <c r="E132" s="111"/>
      <c r="F132" s="111"/>
      <c r="G132" s="111"/>
    </row>
    <row r="133" spans="1:7" x14ac:dyDescent="0.2">
      <c r="A133" s="111"/>
      <c r="B133" s="111"/>
      <c r="C133" s="111"/>
      <c r="D133" s="111"/>
      <c r="E133" s="111"/>
      <c r="F133" s="111"/>
      <c r="G133" s="111"/>
    </row>
    <row r="134" spans="1:7" x14ac:dyDescent="0.2">
      <c r="A134" s="111"/>
      <c r="B134" s="111"/>
      <c r="C134" s="111"/>
      <c r="D134" s="111"/>
      <c r="E134" s="111"/>
      <c r="F134" s="111"/>
      <c r="G134" s="111"/>
    </row>
    <row r="135" spans="1:7" x14ac:dyDescent="0.2">
      <c r="A135" s="111"/>
      <c r="B135" s="111"/>
      <c r="C135" s="111"/>
      <c r="D135" s="111"/>
      <c r="E135" s="111"/>
      <c r="F135" s="111"/>
      <c r="G135" s="111"/>
    </row>
    <row r="136" spans="1:7" x14ac:dyDescent="0.2">
      <c r="A136" s="111"/>
      <c r="B136" s="111"/>
      <c r="C136" s="111"/>
      <c r="D136" s="111"/>
      <c r="E136" s="111"/>
      <c r="F136" s="111"/>
      <c r="G136" s="111"/>
    </row>
    <row r="137" spans="1:7" x14ac:dyDescent="0.2">
      <c r="A137" s="111"/>
      <c r="B137" s="111"/>
      <c r="C137" s="111"/>
      <c r="D137" s="111"/>
      <c r="E137" s="111"/>
      <c r="F137" s="111"/>
      <c r="G137" s="111"/>
    </row>
    <row r="138" spans="1:7" x14ac:dyDescent="0.2">
      <c r="A138" s="111"/>
      <c r="B138" s="111"/>
      <c r="C138" s="111"/>
      <c r="D138" s="111"/>
      <c r="E138" s="111"/>
      <c r="F138" s="111"/>
      <c r="G138" s="111"/>
    </row>
    <row r="139" spans="1:7" x14ac:dyDescent="0.2">
      <c r="A139" s="111"/>
      <c r="B139" s="111"/>
      <c r="C139" s="111"/>
      <c r="D139" s="111"/>
      <c r="E139" s="111"/>
      <c r="F139" s="111"/>
      <c r="G139" s="111"/>
    </row>
    <row r="140" spans="1:7" x14ac:dyDescent="0.2">
      <c r="A140" s="111"/>
      <c r="B140" s="111"/>
      <c r="C140" s="111"/>
      <c r="D140" s="111"/>
      <c r="E140" s="111"/>
      <c r="F140" s="111"/>
      <c r="G140" s="111"/>
    </row>
    <row r="141" spans="1:7" x14ac:dyDescent="0.2">
      <c r="A141" s="111"/>
      <c r="B141" s="111"/>
      <c r="C141" s="111"/>
      <c r="D141" s="111"/>
      <c r="E141" s="111"/>
      <c r="F141" s="111"/>
      <c r="G141" s="111"/>
    </row>
    <row r="142" spans="1:7" x14ac:dyDescent="0.2">
      <c r="A142" s="111"/>
      <c r="B142" s="111"/>
      <c r="C142" s="111"/>
      <c r="D142" s="111"/>
      <c r="E142" s="111"/>
      <c r="F142" s="111"/>
      <c r="G142" s="111"/>
    </row>
    <row r="143" spans="1:7" x14ac:dyDescent="0.2">
      <c r="A143" s="111"/>
      <c r="B143" s="111"/>
      <c r="C143" s="111"/>
      <c r="D143" s="111"/>
      <c r="E143" s="111"/>
      <c r="F143" s="111"/>
      <c r="G143" s="111"/>
    </row>
    <row r="144" spans="1:7" x14ac:dyDescent="0.2">
      <c r="A144" s="111"/>
      <c r="B144" s="111"/>
      <c r="C144" s="111"/>
      <c r="D144" s="111"/>
      <c r="E144" s="111"/>
      <c r="F144" s="111"/>
      <c r="G144" s="111"/>
    </row>
    <row r="145" spans="1:7" x14ac:dyDescent="0.2">
      <c r="A145" s="111"/>
      <c r="B145" s="111"/>
      <c r="C145" s="111"/>
      <c r="D145" s="111"/>
      <c r="E145" s="111"/>
      <c r="F145" s="111"/>
      <c r="G145" s="111"/>
    </row>
    <row r="146" spans="1:7" x14ac:dyDescent="0.2">
      <c r="A146" s="111"/>
      <c r="B146" s="111"/>
      <c r="C146" s="111"/>
      <c r="D146" s="111"/>
      <c r="E146" s="111"/>
      <c r="F146" s="111"/>
      <c r="G146" s="111"/>
    </row>
    <row r="147" spans="1:7" x14ac:dyDescent="0.2">
      <c r="A147" s="111"/>
      <c r="B147" s="111"/>
      <c r="C147" s="111"/>
      <c r="D147" s="111"/>
      <c r="E147" s="111"/>
      <c r="F147" s="111"/>
      <c r="G147" s="111"/>
    </row>
    <row r="148" spans="1:7" x14ac:dyDescent="0.2">
      <c r="A148" s="111"/>
      <c r="B148" s="111"/>
      <c r="C148" s="111"/>
      <c r="D148" s="111"/>
      <c r="E148" s="111"/>
      <c r="F148" s="111"/>
    </row>
    <row r="149" spans="1:7" x14ac:dyDescent="0.2">
      <c r="A149" s="111"/>
      <c r="B149" s="111"/>
      <c r="C149" s="111"/>
      <c r="D149" s="111"/>
      <c r="E149" s="111"/>
      <c r="F149" s="111"/>
    </row>
    <row r="150" spans="1:7" x14ac:dyDescent="0.2">
      <c r="A150" s="111"/>
      <c r="B150" s="111"/>
      <c r="C150" s="111"/>
      <c r="D150" s="111"/>
      <c r="E150" s="111"/>
      <c r="F150" s="111"/>
    </row>
    <row r="151" spans="1:7" x14ac:dyDescent="0.2">
      <c r="A151" s="111"/>
      <c r="B151" s="111"/>
      <c r="C151" s="111"/>
      <c r="D151" s="111"/>
      <c r="E151" s="111"/>
      <c r="F151" s="111"/>
    </row>
    <row r="152" spans="1:7" x14ac:dyDescent="0.2">
      <c r="A152" s="111"/>
      <c r="B152" s="111"/>
      <c r="C152" s="111"/>
      <c r="D152" s="111"/>
      <c r="E152" s="111"/>
      <c r="F152" s="111"/>
    </row>
    <row r="153" spans="1:7" x14ac:dyDescent="0.2">
      <c r="A153" s="111"/>
      <c r="B153" s="111"/>
      <c r="C153" s="111"/>
      <c r="D153" s="111"/>
      <c r="E153" s="111"/>
      <c r="F153" s="111"/>
    </row>
    <row r="154" spans="1:7" x14ac:dyDescent="0.2">
      <c r="A154" s="111"/>
      <c r="B154" s="111"/>
      <c r="C154" s="111"/>
      <c r="D154" s="111"/>
      <c r="E154" s="111"/>
      <c r="F154" s="111"/>
    </row>
  </sheetData>
  <customSheetViews>
    <customSheetView guid="{715E90F1-CD54-4010-AF2A-F1142E0A1E81}" showPageBreaks="1" showGridLines="0">
      <pageMargins left="0.19685039370078741" right="0.19685039370078741" top="0.39370078740157483" bottom="0.19685039370078741" header="0.31496062992125984" footer="0.31496062992125984"/>
      <printOptions horizontalCentered="1"/>
      <pageSetup scale="90" orientation="portrait" r:id="rId1"/>
    </customSheetView>
    <customSheetView guid="{0B53B832-AD86-4C8F-805A-2F70F28121AE}" showPageBreaks="1" showGridLines="0">
      <pageMargins left="0.19685039370078741" right="0.19685039370078741" top="0.39370078740157483" bottom="0.19685039370078741" header="0.31496062992125984" footer="0.31496062992125984"/>
      <printOptions horizontalCentered="1"/>
      <pageSetup scale="90" orientation="portrait" r:id="rId2"/>
    </customSheetView>
  </customSheetViews>
  <mergeCells count="2">
    <mergeCell ref="A10:G10"/>
    <mergeCell ref="A6:E8"/>
  </mergeCells>
  <printOptions horizontalCentered="1"/>
  <pageMargins left="0.19685039370078741" right="0.19685039370078741" top="0.39370078740157483" bottom="0.19685039370078741" header="0.31496062992125984" footer="0.31496062992125984"/>
  <pageSetup scale="90" orientation="portrait" r:id="rId3"/>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FFC000"/>
  </sheetPr>
  <dimension ref="A1:AX53"/>
  <sheetViews>
    <sheetView showGridLines="0" workbookViewId="0">
      <selection activeCell="A10" sqref="A10:I10"/>
    </sheetView>
  </sheetViews>
  <sheetFormatPr baseColWidth="10" defaultRowHeight="14.25" x14ac:dyDescent="0.25"/>
  <cols>
    <col min="1" max="1" width="8.85546875" style="40" customWidth="1"/>
    <col min="2" max="2" width="13.7109375" style="40" customWidth="1"/>
    <col min="3" max="3" width="7.42578125" style="40" customWidth="1"/>
    <col min="4" max="4" width="8.140625" style="40" customWidth="1"/>
    <col min="5" max="5" width="9.7109375" style="40" customWidth="1"/>
    <col min="6" max="6" width="10" style="40" customWidth="1"/>
    <col min="7" max="7" width="9.42578125" style="40" customWidth="1"/>
    <col min="8" max="8" width="12.28515625" style="40" customWidth="1"/>
    <col min="9" max="9" width="8.42578125" style="40" customWidth="1"/>
    <col min="10" max="16384" width="11.42578125" style="40"/>
  </cols>
  <sheetData>
    <row r="1" spans="1:50" s="297" customFormat="1" x14ac:dyDescent="0.25">
      <c r="A1" s="385" t="str">
        <f>DEPEND</f>
        <v>SECRETARÍA DE COMUNICACIONES Y TRANSPORTES</v>
      </c>
      <c r="B1" s="386"/>
      <c r="C1" s="386"/>
      <c r="D1" s="386"/>
      <c r="E1" s="386"/>
      <c r="F1" s="386"/>
      <c r="G1" s="386"/>
      <c r="H1" s="386"/>
      <c r="I1" s="387"/>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row>
    <row r="2" spans="1:50" s="297" customFormat="1" x14ac:dyDescent="0.25">
      <c r="A2" s="388" t="str">
        <f>SUBS</f>
        <v>SUBSECRETARÍA DE TRANSPORTE</v>
      </c>
      <c r="B2" s="389"/>
      <c r="C2" s="389"/>
      <c r="D2" s="389"/>
      <c r="E2" s="389"/>
      <c r="F2" s="390"/>
      <c r="G2" s="390"/>
      <c r="H2" s="390"/>
      <c r="I2" s="391"/>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row>
    <row r="3" spans="1:50" s="297" customFormat="1" x14ac:dyDescent="0.25">
      <c r="A3" s="388" t="str">
        <f>AREA</f>
        <v xml:space="preserve">DIRECCIÓN GENERAL DE TRANSPORTE FERROVIARIO Y MULTIMODAL </v>
      </c>
      <c r="B3" s="389"/>
      <c r="C3" s="389"/>
      <c r="D3" s="389"/>
      <c r="E3" s="389"/>
      <c r="F3" s="390"/>
      <c r="G3" s="390"/>
      <c r="H3" s="390"/>
      <c r="I3" s="391"/>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row>
    <row r="4" spans="1:50" s="297" customFormat="1" x14ac:dyDescent="0.25">
      <c r="A4" s="445"/>
      <c r="B4" s="389"/>
      <c r="C4" s="389"/>
      <c r="D4" s="389"/>
      <c r="E4" s="389"/>
      <c r="F4" s="390"/>
      <c r="G4" s="390"/>
      <c r="H4" s="390"/>
      <c r="I4" s="391"/>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row>
    <row r="5" spans="1:50" s="297" customFormat="1" x14ac:dyDescent="0.25">
      <c r="A5" s="446" t="str">
        <f>TIPOLICIT&amp;" N° "&amp;LICIT</f>
        <v>INVITACIÓN  NACIONAL N° LO-009000988-N16-2012</v>
      </c>
      <c r="B5" s="389"/>
      <c r="C5" s="389"/>
      <c r="D5" s="389"/>
      <c r="E5" s="389"/>
      <c r="F5" s="390"/>
      <c r="G5" s="390"/>
      <c r="H5" s="390"/>
      <c r="I5" s="393" t="s">
        <v>461</v>
      </c>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row>
    <row r="6" spans="1:50" s="297" customFormat="1" ht="14.25" customHeight="1" x14ac:dyDescent="0.25">
      <c r="A6" s="780" t="str">
        <f>""&amp;OBRA</f>
        <v>“LA SUPERVISIÓN DE LA INSTALACIÓN DE DISPOSITIVOS DE SEGURIDAD EN LOS CRUCES A NIVEL DE DIVERSAS LÍNEAS FERROVIARIAS CON OTRAS VIALIDADES QUE SE UBICARÁN EN TODA LA REPÚBLICA MEXICANA”</v>
      </c>
      <c r="B6" s="781"/>
      <c r="C6" s="781"/>
      <c r="D6" s="781"/>
      <c r="E6" s="781"/>
      <c r="F6" s="781"/>
      <c r="G6" s="781"/>
      <c r="H6" s="390"/>
      <c r="I6" s="393" t="s">
        <v>612</v>
      </c>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row>
    <row r="7" spans="1:50" s="297" customFormat="1" ht="14.25" customHeight="1" x14ac:dyDescent="0.25">
      <c r="A7" s="782"/>
      <c r="B7" s="781"/>
      <c r="C7" s="781"/>
      <c r="D7" s="781"/>
      <c r="E7" s="781"/>
      <c r="F7" s="781"/>
      <c r="G7" s="781"/>
      <c r="H7" s="390"/>
      <c r="I7" s="394" t="str">
        <f>"FECHA: "&amp;TEXT(FECHALICIT,"DD-MMM-AAAA")</f>
        <v>FECHA: 02-jul-2012</v>
      </c>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row>
    <row r="8" spans="1:50" s="297" customFormat="1" ht="14.25" customHeight="1" x14ac:dyDescent="0.25">
      <c r="A8" s="782"/>
      <c r="B8" s="781"/>
      <c r="C8" s="781"/>
      <c r="D8" s="781"/>
      <c r="E8" s="781"/>
      <c r="F8" s="781"/>
      <c r="G8" s="781"/>
      <c r="H8" s="390"/>
      <c r="I8" s="394" t="s">
        <v>564</v>
      </c>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row>
    <row r="9" spans="1:50" s="297" customFormat="1" x14ac:dyDescent="0.25">
      <c r="A9" s="783"/>
      <c r="B9" s="784"/>
      <c r="C9" s="784"/>
      <c r="D9" s="784"/>
      <c r="E9" s="784"/>
      <c r="F9" s="784"/>
      <c r="G9" s="784"/>
      <c r="H9" s="396"/>
      <c r="I9" s="397"/>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row>
    <row r="10" spans="1:50" s="89" customFormat="1" ht="22.5" customHeight="1" x14ac:dyDescent="0.25">
      <c r="A10" s="776" t="s">
        <v>204</v>
      </c>
      <c r="B10" s="776"/>
      <c r="C10" s="776"/>
      <c r="D10" s="776"/>
      <c r="E10" s="776"/>
      <c r="F10" s="776"/>
      <c r="G10" s="776"/>
      <c r="H10" s="776"/>
      <c r="I10" s="776"/>
    </row>
    <row r="11" spans="1:50" x14ac:dyDescent="0.25">
      <c r="A11" s="81" t="s">
        <v>185</v>
      </c>
      <c r="B11" s="41" t="s">
        <v>124</v>
      </c>
      <c r="C11" s="42"/>
      <c r="D11" s="42"/>
      <c r="E11" s="42"/>
      <c r="F11" s="42"/>
      <c r="G11" s="42"/>
      <c r="H11" s="42"/>
      <c r="I11" s="43" t="s">
        <v>186</v>
      </c>
    </row>
    <row r="12" spans="1:50" ht="12.75" customHeight="1" x14ac:dyDescent="0.25">
      <c r="A12" s="458"/>
      <c r="B12" s="785" t="s">
        <v>443</v>
      </c>
      <c r="C12" s="785"/>
      <c r="D12" s="785"/>
      <c r="E12" s="785"/>
      <c r="F12" s="785"/>
      <c r="G12" s="785"/>
      <c r="H12" s="785"/>
      <c r="I12" s="459"/>
    </row>
    <row r="13" spans="1:50" ht="7.5" customHeight="1" x14ac:dyDescent="0.25">
      <c r="A13" s="460"/>
      <c r="B13" s="786"/>
      <c r="C13" s="786"/>
      <c r="D13" s="786"/>
      <c r="E13" s="786"/>
      <c r="F13" s="786"/>
      <c r="G13" s="786"/>
      <c r="H13" s="786"/>
      <c r="I13" s="461"/>
    </row>
    <row r="14" spans="1:50" ht="3.75" customHeight="1" x14ac:dyDescent="0.25">
      <c r="A14" s="42"/>
      <c r="B14" s="42"/>
      <c r="C14" s="42"/>
      <c r="D14" s="42"/>
      <c r="E14" s="42"/>
      <c r="F14" s="42"/>
      <c r="G14" s="42"/>
      <c r="H14" s="46"/>
      <c r="I14" s="454"/>
    </row>
    <row r="15" spans="1:50" x14ac:dyDescent="0.25">
      <c r="A15" s="47"/>
      <c r="B15" s="86" t="s">
        <v>187</v>
      </c>
      <c r="C15" s="47"/>
      <c r="D15" s="47"/>
      <c r="E15" s="47"/>
      <c r="F15" s="47"/>
      <c r="G15" s="47"/>
      <c r="H15" s="48"/>
      <c r="I15" s="454"/>
    </row>
    <row r="16" spans="1:50" ht="22.5" x14ac:dyDescent="0.25">
      <c r="A16" s="84" t="s">
        <v>185</v>
      </c>
      <c r="B16" s="796" t="s">
        <v>124</v>
      </c>
      <c r="C16" s="797"/>
      <c r="D16" s="798"/>
      <c r="E16" s="29" t="s">
        <v>186</v>
      </c>
      <c r="F16" s="29" t="s">
        <v>188</v>
      </c>
      <c r="G16" s="29" t="s">
        <v>189</v>
      </c>
      <c r="H16" s="30" t="s">
        <v>175</v>
      </c>
      <c r="I16" s="30" t="s">
        <v>202</v>
      </c>
    </row>
    <row r="17" spans="1:9" x14ac:dyDescent="0.25">
      <c r="A17" s="462"/>
      <c r="B17" s="793"/>
      <c r="C17" s="794"/>
      <c r="D17" s="795"/>
      <c r="E17" s="462"/>
      <c r="F17" s="462"/>
      <c r="G17" s="462"/>
      <c r="H17" s="462"/>
      <c r="I17" s="463"/>
    </row>
    <row r="18" spans="1:9" x14ac:dyDescent="0.25">
      <c r="A18" s="464"/>
      <c r="B18" s="790" t="s">
        <v>444</v>
      </c>
      <c r="C18" s="791"/>
      <c r="D18" s="792"/>
      <c r="E18" s="464"/>
      <c r="F18" s="464"/>
      <c r="G18" s="464"/>
      <c r="H18" s="464"/>
      <c r="I18" s="465"/>
    </row>
    <row r="19" spans="1:9" x14ac:dyDescent="0.25">
      <c r="A19" s="464"/>
      <c r="B19" s="787"/>
      <c r="C19" s="788"/>
      <c r="D19" s="789"/>
      <c r="E19" s="464"/>
      <c r="F19" s="464"/>
      <c r="G19" s="464"/>
      <c r="H19" s="464"/>
      <c r="I19" s="465"/>
    </row>
    <row r="20" spans="1:9" x14ac:dyDescent="0.25">
      <c r="A20" s="464"/>
      <c r="B20" s="787"/>
      <c r="C20" s="788"/>
      <c r="D20" s="789"/>
      <c r="E20" s="464"/>
      <c r="F20" s="464"/>
      <c r="G20" s="464"/>
      <c r="H20" s="464"/>
      <c r="I20" s="465"/>
    </row>
    <row r="21" spans="1:9" x14ac:dyDescent="0.25">
      <c r="A21" s="464"/>
      <c r="B21" s="787"/>
      <c r="C21" s="788"/>
      <c r="D21" s="789"/>
      <c r="E21" s="464"/>
      <c r="F21" s="466"/>
      <c r="G21" s="466"/>
      <c r="H21" s="466"/>
      <c r="I21" s="467"/>
    </row>
    <row r="22" spans="1:9" x14ac:dyDescent="0.25">
      <c r="A22" s="50"/>
      <c r="B22" s="50"/>
      <c r="C22" s="50"/>
      <c r="D22" s="50"/>
      <c r="E22" s="50"/>
      <c r="F22" s="51" t="s">
        <v>190</v>
      </c>
      <c r="G22" s="52"/>
      <c r="H22" s="53">
        <f>SUM(H17:H21)</f>
        <v>0</v>
      </c>
      <c r="I22" s="78">
        <f>SUM(I17:I21)</f>
        <v>0</v>
      </c>
    </row>
    <row r="23" spans="1:9" ht="10.5" customHeight="1" x14ac:dyDescent="0.25">
      <c r="A23" s="50"/>
      <c r="B23" s="87" t="s">
        <v>191</v>
      </c>
      <c r="C23" s="50"/>
      <c r="D23" s="50"/>
      <c r="E23" s="50"/>
      <c r="F23" s="50"/>
      <c r="G23" s="50"/>
      <c r="H23" s="50"/>
      <c r="I23" s="79"/>
    </row>
    <row r="24" spans="1:9" ht="22.5" x14ac:dyDescent="0.25">
      <c r="A24" s="84" t="s">
        <v>185</v>
      </c>
      <c r="B24" s="777" t="s">
        <v>192</v>
      </c>
      <c r="C24" s="778"/>
      <c r="D24" s="779"/>
      <c r="E24" s="30" t="s">
        <v>186</v>
      </c>
      <c r="F24" s="30" t="s">
        <v>188</v>
      </c>
      <c r="G24" s="30" t="s">
        <v>193</v>
      </c>
      <c r="H24" s="30" t="s">
        <v>175</v>
      </c>
      <c r="I24" s="30" t="s">
        <v>202</v>
      </c>
    </row>
    <row r="25" spans="1:9" x14ac:dyDescent="0.25">
      <c r="A25" s="462"/>
      <c r="B25" s="793"/>
      <c r="C25" s="794"/>
      <c r="D25" s="795"/>
      <c r="E25" s="462"/>
      <c r="F25" s="462"/>
      <c r="G25" s="462"/>
      <c r="H25" s="462"/>
      <c r="I25" s="463"/>
    </row>
    <row r="26" spans="1:9" x14ac:dyDescent="0.25">
      <c r="A26" s="464"/>
      <c r="B26" s="790"/>
      <c r="C26" s="791"/>
      <c r="D26" s="792"/>
      <c r="E26" s="464"/>
      <c r="F26" s="464"/>
      <c r="G26" s="464"/>
      <c r="H26" s="464"/>
      <c r="I26" s="465"/>
    </row>
    <row r="27" spans="1:9" x14ac:dyDescent="0.25">
      <c r="A27" s="464"/>
      <c r="B27" s="787"/>
      <c r="C27" s="788"/>
      <c r="D27" s="789"/>
      <c r="E27" s="464"/>
      <c r="F27" s="464"/>
      <c r="G27" s="464"/>
      <c r="H27" s="464"/>
      <c r="I27" s="465"/>
    </row>
    <row r="28" spans="1:9" x14ac:dyDescent="0.25">
      <c r="A28" s="464"/>
      <c r="B28" s="787"/>
      <c r="C28" s="788"/>
      <c r="D28" s="789"/>
      <c r="E28" s="464"/>
      <c r="F28" s="464"/>
      <c r="G28" s="464"/>
      <c r="H28" s="464"/>
      <c r="I28" s="465"/>
    </row>
    <row r="29" spans="1:9" x14ac:dyDescent="0.25">
      <c r="A29" s="464"/>
      <c r="B29" s="787"/>
      <c r="C29" s="788"/>
      <c r="D29" s="789"/>
      <c r="E29" s="464"/>
      <c r="F29" s="466"/>
      <c r="G29" s="466"/>
      <c r="H29" s="466"/>
      <c r="I29" s="467"/>
    </row>
    <row r="30" spans="1:9" x14ac:dyDescent="0.25">
      <c r="A30" s="49"/>
      <c r="B30" s="49"/>
      <c r="C30" s="49"/>
      <c r="D30" s="49"/>
      <c r="E30" s="49"/>
      <c r="F30" s="51" t="s">
        <v>190</v>
      </c>
      <c r="G30" s="52"/>
      <c r="H30" s="53">
        <f>SUM(H26:H29)</f>
        <v>0</v>
      </c>
      <c r="I30" s="78">
        <f>SUM(I26:I29)</f>
        <v>0</v>
      </c>
    </row>
    <row r="31" spans="1:9" ht="12" customHeight="1" x14ac:dyDescent="0.25">
      <c r="A31" s="48"/>
      <c r="B31" s="87" t="s">
        <v>203</v>
      </c>
      <c r="C31" s="48"/>
      <c r="D31" s="48"/>
      <c r="E31" s="48"/>
      <c r="F31" s="48"/>
      <c r="G31" s="48"/>
      <c r="H31" s="48"/>
      <c r="I31" s="80"/>
    </row>
    <row r="32" spans="1:9" ht="22.5" x14ac:dyDescent="0.25">
      <c r="A32" s="84" t="s">
        <v>185</v>
      </c>
      <c r="B32" s="777" t="s">
        <v>124</v>
      </c>
      <c r="C32" s="778"/>
      <c r="D32" s="779"/>
      <c r="E32" s="30" t="s">
        <v>186</v>
      </c>
      <c r="F32" s="30" t="s">
        <v>188</v>
      </c>
      <c r="G32" s="30" t="s">
        <v>194</v>
      </c>
      <c r="H32" s="30" t="s">
        <v>175</v>
      </c>
      <c r="I32" s="30" t="s">
        <v>202</v>
      </c>
    </row>
    <row r="33" spans="1:9" x14ac:dyDescent="0.25">
      <c r="A33" s="462"/>
      <c r="B33" s="793"/>
      <c r="C33" s="794"/>
      <c r="D33" s="795"/>
      <c r="E33" s="462"/>
      <c r="F33" s="462"/>
      <c r="G33" s="462"/>
      <c r="H33" s="462"/>
      <c r="I33" s="463"/>
    </row>
    <row r="34" spans="1:9" x14ac:dyDescent="0.25">
      <c r="A34" s="464"/>
      <c r="B34" s="790"/>
      <c r="C34" s="791"/>
      <c r="D34" s="792"/>
      <c r="E34" s="464"/>
      <c r="F34" s="464"/>
      <c r="G34" s="464"/>
      <c r="H34" s="464"/>
      <c r="I34" s="465"/>
    </row>
    <row r="35" spans="1:9" x14ac:dyDescent="0.25">
      <c r="A35" s="464"/>
      <c r="B35" s="787"/>
      <c r="C35" s="788"/>
      <c r="D35" s="789"/>
      <c r="E35" s="464"/>
      <c r="F35" s="464"/>
      <c r="G35" s="464"/>
      <c r="H35" s="464"/>
      <c r="I35" s="465"/>
    </row>
    <row r="36" spans="1:9" x14ac:dyDescent="0.25">
      <c r="A36" s="464"/>
      <c r="B36" s="787"/>
      <c r="C36" s="788"/>
      <c r="D36" s="789"/>
      <c r="E36" s="464"/>
      <c r="F36" s="464"/>
      <c r="G36" s="464"/>
      <c r="H36" s="464"/>
      <c r="I36" s="465"/>
    </row>
    <row r="37" spans="1:9" x14ac:dyDescent="0.25">
      <c r="A37" s="464"/>
      <c r="B37" s="787"/>
      <c r="C37" s="788"/>
      <c r="D37" s="789"/>
      <c r="E37" s="464"/>
      <c r="F37" s="466"/>
      <c r="G37" s="466"/>
      <c r="H37" s="466"/>
      <c r="I37" s="467"/>
    </row>
    <row r="38" spans="1:9" x14ac:dyDescent="0.25">
      <c r="A38" s="50"/>
      <c r="B38" s="50"/>
      <c r="C38" s="50"/>
      <c r="D38" s="50"/>
      <c r="E38" s="50"/>
      <c r="F38" s="51" t="s">
        <v>190</v>
      </c>
      <c r="G38" s="52"/>
      <c r="H38" s="53">
        <f>SUM(H33:H37)</f>
        <v>0</v>
      </c>
      <c r="I38" s="78">
        <f>SUM(I33:I37)</f>
        <v>0</v>
      </c>
    </row>
    <row r="39" spans="1:9" ht="7.5" customHeight="1" x14ac:dyDescent="0.25">
      <c r="A39" s="55"/>
      <c r="B39" s="55"/>
      <c r="C39" s="55"/>
      <c r="D39" s="55"/>
      <c r="E39" s="55"/>
      <c r="F39" s="55"/>
      <c r="G39" s="55"/>
      <c r="H39" s="50"/>
      <c r="I39" s="454"/>
    </row>
    <row r="40" spans="1:9" x14ac:dyDescent="0.25">
      <c r="A40" s="55"/>
      <c r="B40" s="55"/>
      <c r="C40" s="55"/>
      <c r="D40" s="56"/>
      <c r="E40" s="42"/>
      <c r="F40" s="57" t="s">
        <v>195</v>
      </c>
      <c r="G40" s="58"/>
      <c r="H40" s="46">
        <f>H22+H30+H38</f>
        <v>0</v>
      </c>
      <c r="I40" s="88">
        <f>I22+I30+I38</f>
        <v>0</v>
      </c>
    </row>
    <row r="41" spans="1:9" x14ac:dyDescent="0.25">
      <c r="A41" s="55"/>
      <c r="B41" s="55"/>
      <c r="C41" s="55"/>
      <c r="D41" s="59"/>
      <c r="E41" s="60"/>
      <c r="F41" s="61" t="s">
        <v>196</v>
      </c>
      <c r="G41" s="82">
        <v>0</v>
      </c>
      <c r="H41" s="48"/>
      <c r="I41" s="455"/>
    </row>
    <row r="42" spans="1:9" x14ac:dyDescent="0.25">
      <c r="A42" s="55"/>
      <c r="B42" s="55"/>
      <c r="C42" s="55"/>
      <c r="D42" s="59"/>
      <c r="E42" s="60"/>
      <c r="F42" s="61" t="s">
        <v>197</v>
      </c>
      <c r="G42" s="82"/>
      <c r="H42" s="49"/>
      <c r="I42" s="455"/>
    </row>
    <row r="43" spans="1:9" x14ac:dyDescent="0.25">
      <c r="A43" s="55"/>
      <c r="B43" s="55"/>
      <c r="C43" s="55"/>
      <c r="D43" s="314" t="s">
        <v>543</v>
      </c>
      <c r="E43" s="60"/>
      <c r="F43" s="61" t="s">
        <v>198</v>
      </c>
      <c r="G43" s="82">
        <v>0</v>
      </c>
      <c r="H43" s="48"/>
      <c r="I43" s="455"/>
    </row>
    <row r="44" spans="1:9" x14ac:dyDescent="0.25">
      <c r="A44" s="55"/>
      <c r="B44" s="55"/>
      <c r="C44" s="55"/>
      <c r="D44" s="59"/>
      <c r="E44" s="60"/>
      <c r="F44" s="61" t="s">
        <v>197</v>
      </c>
      <c r="G44" s="82"/>
      <c r="H44" s="49"/>
      <c r="I44" s="455"/>
    </row>
    <row r="45" spans="1:9" x14ac:dyDescent="0.25">
      <c r="A45" s="55"/>
      <c r="B45" s="55"/>
      <c r="C45" s="55"/>
      <c r="D45" s="59"/>
      <c r="E45" s="60"/>
      <c r="F45" s="61" t="s">
        <v>199</v>
      </c>
      <c r="G45" s="82">
        <v>0</v>
      </c>
      <c r="H45" s="49"/>
      <c r="I45" s="455"/>
    </row>
    <row r="46" spans="1:9" x14ac:dyDescent="0.25">
      <c r="A46" s="55"/>
      <c r="B46" s="55"/>
      <c r="C46" s="55"/>
      <c r="D46" s="45"/>
      <c r="E46" s="47"/>
      <c r="F46" s="63" t="s">
        <v>200</v>
      </c>
      <c r="G46" s="83">
        <v>0</v>
      </c>
      <c r="H46" s="48"/>
      <c r="I46" s="456"/>
    </row>
    <row r="47" spans="1:9" x14ac:dyDescent="0.25">
      <c r="A47" s="55"/>
      <c r="B47" s="55"/>
      <c r="C47" s="55"/>
      <c r="D47" s="317" t="s">
        <v>533</v>
      </c>
      <c r="E47" s="65"/>
      <c r="F47" s="65" t="s">
        <v>201</v>
      </c>
      <c r="G47" s="64"/>
      <c r="H47" s="54">
        <f>SUM(H44:H46)</f>
        <v>0</v>
      </c>
      <c r="I47" s="457"/>
    </row>
    <row r="48" spans="1:9" ht="7.5" customHeight="1" x14ac:dyDescent="0.25">
      <c r="A48" s="454"/>
      <c r="B48" s="454"/>
      <c r="C48" s="454"/>
      <c r="D48" s="454"/>
      <c r="E48" s="454"/>
      <c r="F48" s="454"/>
      <c r="G48" s="454"/>
      <c r="H48" s="454"/>
      <c r="I48" s="454"/>
    </row>
    <row r="49" spans="1:9" x14ac:dyDescent="0.25">
      <c r="A49" s="85" t="s">
        <v>566</v>
      </c>
      <c r="B49" s="85"/>
      <c r="C49" s="85"/>
      <c r="D49" s="85"/>
      <c r="E49" s="85"/>
      <c r="F49" s="85"/>
      <c r="G49" s="85"/>
      <c r="H49" s="85"/>
      <c r="I49" s="85"/>
    </row>
    <row r="50" spans="1:9" ht="7.5" customHeight="1" x14ac:dyDescent="0.25">
      <c r="A50" s="454"/>
      <c r="B50" s="454"/>
      <c r="C50" s="454"/>
      <c r="D50" s="454"/>
      <c r="E50" s="454"/>
      <c r="F50" s="454"/>
      <c r="G50" s="454"/>
      <c r="H50" s="454"/>
      <c r="I50" s="454"/>
    </row>
    <row r="51" spans="1:9" s="20" customFormat="1" x14ac:dyDescent="0.2">
      <c r="A51" s="408"/>
      <c r="B51" s="409"/>
      <c r="C51" s="409"/>
      <c r="D51" s="409"/>
      <c r="E51" s="409"/>
      <c r="F51" s="409"/>
      <c r="G51" s="409"/>
      <c r="H51" s="409"/>
      <c r="I51" s="410"/>
    </row>
    <row r="52" spans="1:9" s="20" customFormat="1" x14ac:dyDescent="0.2">
      <c r="A52" s="411"/>
      <c r="B52" s="412"/>
      <c r="C52" s="315" t="s">
        <v>535</v>
      </c>
      <c r="D52" s="412"/>
      <c r="E52" s="412"/>
      <c r="F52" s="412"/>
      <c r="G52" s="315" t="s">
        <v>536</v>
      </c>
      <c r="H52" s="412"/>
      <c r="I52" s="413"/>
    </row>
    <row r="53" spans="1:9" s="20" customFormat="1" x14ac:dyDescent="0.2">
      <c r="A53" s="427"/>
      <c r="B53" s="406" t="s">
        <v>167</v>
      </c>
      <c r="C53" s="406"/>
      <c r="D53" s="415"/>
      <c r="E53" s="415" t="s">
        <v>472</v>
      </c>
      <c r="F53" s="415"/>
      <c r="G53" s="415"/>
      <c r="H53" s="415"/>
      <c r="I53" s="416"/>
    </row>
  </sheetData>
  <customSheetViews>
    <customSheetView guid="{715E90F1-CD54-4010-AF2A-F1142E0A1E81}" showPageBreaks="1" showGridLines="0">
      <pageMargins left="0.19685039370078741" right="0.19685039370078741" top="0.39370078740157483" bottom="0.19685039370078741" header="0.31496062992125984" footer="0.31496062992125984"/>
      <printOptions horizontalCentered="1"/>
      <pageSetup paperSize="122" orientation="portrait" r:id="rId1"/>
    </customSheetView>
    <customSheetView guid="{0B53B832-AD86-4C8F-805A-2F70F28121AE}" showPageBreaks="1" showGridLines="0">
      <pageMargins left="0.19685039370078741" right="0.19685039370078741" top="0.39370078740157483" bottom="0.19685039370078741" header="0.31496062992125984" footer="0.31496062992125984"/>
      <printOptions horizontalCentered="1"/>
      <pageSetup paperSize="122" orientation="portrait" r:id="rId2"/>
    </customSheetView>
  </customSheetViews>
  <mergeCells count="22">
    <mergeCell ref="B25:D25"/>
    <mergeCell ref="B37:D37"/>
    <mergeCell ref="B36:D36"/>
    <mergeCell ref="B35:D35"/>
    <mergeCell ref="B34:D34"/>
    <mergeCell ref="B33:D33"/>
    <mergeCell ref="A10:I10"/>
    <mergeCell ref="B24:D24"/>
    <mergeCell ref="B32:D32"/>
    <mergeCell ref="A6:G9"/>
    <mergeCell ref="B12:H12"/>
    <mergeCell ref="B13:H13"/>
    <mergeCell ref="B21:D21"/>
    <mergeCell ref="B20:D20"/>
    <mergeCell ref="B19:D19"/>
    <mergeCell ref="B18:D18"/>
    <mergeCell ref="B17:D17"/>
    <mergeCell ref="B16:D16"/>
    <mergeCell ref="B29:D29"/>
    <mergeCell ref="B28:D28"/>
    <mergeCell ref="B27:D27"/>
    <mergeCell ref="B26:D26"/>
  </mergeCells>
  <printOptions horizontalCentered="1"/>
  <pageMargins left="0.19685039370078741" right="0.19685039370078741" top="0.39370078740157483" bottom="0.19685039370078741" header="0.31496062992125984" footer="0.31496062992125984"/>
  <pageSetup orientation="portrait" r:id="rId3"/>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FFC000"/>
  </sheetPr>
  <dimension ref="A1:AX53"/>
  <sheetViews>
    <sheetView showGridLines="0" workbookViewId="0">
      <selection activeCell="A10" sqref="A10:I10"/>
    </sheetView>
  </sheetViews>
  <sheetFormatPr baseColWidth="10" defaultRowHeight="14.25" x14ac:dyDescent="0.25"/>
  <cols>
    <col min="1" max="4" width="11.42578125" style="40"/>
    <col min="5" max="5" width="9.7109375" style="40" customWidth="1"/>
    <col min="6" max="7" width="11.42578125" style="40"/>
    <col min="8" max="8" width="13.140625" style="40" customWidth="1"/>
    <col min="9" max="9" width="8.42578125" style="40" customWidth="1"/>
    <col min="10" max="16384" width="11.42578125" style="40"/>
  </cols>
  <sheetData>
    <row r="1" spans="1:50" s="297" customFormat="1" x14ac:dyDescent="0.25">
      <c r="A1" s="385" t="str">
        <f>DEPEND</f>
        <v>SECRETARÍA DE COMUNICACIONES Y TRANSPORTES</v>
      </c>
      <c r="B1" s="386"/>
      <c r="C1" s="386"/>
      <c r="D1" s="386"/>
      <c r="E1" s="386"/>
      <c r="F1" s="386"/>
      <c r="G1" s="386"/>
      <c r="H1" s="386"/>
      <c r="I1" s="387"/>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row>
    <row r="2" spans="1:50" s="297" customFormat="1" x14ac:dyDescent="0.25">
      <c r="A2" s="388" t="str">
        <f>SUBS</f>
        <v>SUBSECRETARÍA DE TRANSPORTE</v>
      </c>
      <c r="B2" s="389"/>
      <c r="C2" s="389"/>
      <c r="D2" s="389"/>
      <c r="E2" s="389"/>
      <c r="F2" s="390"/>
      <c r="G2" s="390"/>
      <c r="H2" s="390"/>
      <c r="I2" s="391"/>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row>
    <row r="3" spans="1:50" s="297" customFormat="1" x14ac:dyDescent="0.25">
      <c r="A3" s="388" t="str">
        <f>AREA</f>
        <v xml:space="preserve">DIRECCIÓN GENERAL DE TRANSPORTE FERROVIARIO Y MULTIMODAL </v>
      </c>
      <c r="B3" s="389"/>
      <c r="C3" s="389"/>
      <c r="D3" s="389"/>
      <c r="E3" s="389"/>
      <c r="F3" s="390"/>
      <c r="G3" s="390"/>
      <c r="H3" s="390"/>
      <c r="I3" s="391"/>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row>
    <row r="4" spans="1:50" s="297" customFormat="1" x14ac:dyDescent="0.25">
      <c r="A4" s="445"/>
      <c r="B4" s="389"/>
      <c r="C4" s="389"/>
      <c r="D4" s="389"/>
      <c r="E4" s="389"/>
      <c r="F4" s="390"/>
      <c r="G4" s="390"/>
      <c r="H4" s="390"/>
      <c r="I4" s="391"/>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row>
    <row r="5" spans="1:50" s="297" customFormat="1" x14ac:dyDescent="0.25">
      <c r="A5" s="446" t="str">
        <f>TIPOLICIT&amp;" N° "&amp;LICIT</f>
        <v>INVITACIÓN  NACIONAL N° LO-009000988-N16-2012</v>
      </c>
      <c r="B5" s="389"/>
      <c r="C5" s="389"/>
      <c r="D5" s="389"/>
      <c r="E5" s="389"/>
      <c r="F5" s="390"/>
      <c r="G5" s="390"/>
      <c r="H5" s="390"/>
      <c r="I5" s="393" t="s">
        <v>460</v>
      </c>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row>
    <row r="6" spans="1:50" s="297" customFormat="1" ht="14.25" customHeight="1" x14ac:dyDescent="0.25">
      <c r="A6" s="780" t="str">
        <f>""&amp;OBRA</f>
        <v>“LA SUPERVISIÓN DE LA INSTALACIÓN DE DISPOSITIVOS DE SEGURIDAD EN LOS CRUCES A NIVEL DE DIVERSAS LÍNEAS FERROVIARIAS CON OTRAS VIALIDADES QUE SE UBICARÁN EN TODA LA REPÚBLICA MEXICANA”</v>
      </c>
      <c r="B6" s="781"/>
      <c r="C6" s="781"/>
      <c r="D6" s="781"/>
      <c r="E6" s="781"/>
      <c r="F6" s="781"/>
      <c r="G6" s="781"/>
      <c r="H6" s="390"/>
      <c r="I6" s="393" t="s">
        <v>612</v>
      </c>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row>
    <row r="7" spans="1:50" s="297" customFormat="1" ht="14.25" customHeight="1" x14ac:dyDescent="0.25">
      <c r="A7" s="782"/>
      <c r="B7" s="781"/>
      <c r="C7" s="781"/>
      <c r="D7" s="781"/>
      <c r="E7" s="781"/>
      <c r="F7" s="781"/>
      <c r="G7" s="781"/>
      <c r="H7" s="390"/>
      <c r="I7" s="394" t="str">
        <f>"FECHA: "&amp;TEXT(FECHALICIT,"DD-MMM-AAAA")</f>
        <v>FECHA: 02-jul-2012</v>
      </c>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row>
    <row r="8" spans="1:50" s="297" customFormat="1" ht="14.25" customHeight="1" x14ac:dyDescent="0.25">
      <c r="A8" s="782"/>
      <c r="B8" s="781"/>
      <c r="C8" s="781"/>
      <c r="D8" s="781"/>
      <c r="E8" s="781"/>
      <c r="F8" s="781"/>
      <c r="G8" s="781"/>
      <c r="H8" s="390"/>
      <c r="I8" s="394" t="s">
        <v>564</v>
      </c>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row>
    <row r="9" spans="1:50" s="297" customFormat="1" x14ac:dyDescent="0.25">
      <c r="A9" s="783"/>
      <c r="B9" s="784"/>
      <c r="C9" s="784"/>
      <c r="D9" s="784"/>
      <c r="E9" s="784"/>
      <c r="F9" s="784"/>
      <c r="G9" s="784"/>
      <c r="H9" s="396"/>
      <c r="I9" s="397"/>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row>
    <row r="10" spans="1:50" s="89" customFormat="1" ht="22.5" customHeight="1" x14ac:dyDescent="0.25">
      <c r="A10" s="776" t="s">
        <v>420</v>
      </c>
      <c r="B10" s="776"/>
      <c r="C10" s="776"/>
      <c r="D10" s="776"/>
      <c r="E10" s="776"/>
      <c r="F10" s="776"/>
      <c r="G10" s="776"/>
      <c r="H10" s="776"/>
      <c r="I10" s="776"/>
    </row>
    <row r="11" spans="1:50" x14ac:dyDescent="0.25">
      <c r="A11" s="81" t="s">
        <v>434</v>
      </c>
      <c r="B11" s="41" t="s">
        <v>124</v>
      </c>
      <c r="C11" s="42"/>
      <c r="D11" s="42"/>
      <c r="E11" s="42"/>
      <c r="F11" s="42"/>
      <c r="G11" s="42"/>
      <c r="H11" s="42"/>
      <c r="I11" s="43" t="s">
        <v>186</v>
      </c>
    </row>
    <row r="12" spans="1:50" x14ac:dyDescent="0.25">
      <c r="A12" s="458"/>
      <c r="B12" s="785" t="s">
        <v>443</v>
      </c>
      <c r="C12" s="785"/>
      <c r="D12" s="785"/>
      <c r="E12" s="785"/>
      <c r="F12" s="785"/>
      <c r="G12" s="785"/>
      <c r="H12" s="785"/>
      <c r="I12" s="459"/>
    </row>
    <row r="13" spans="1:50" x14ac:dyDescent="0.25">
      <c r="A13" s="460"/>
      <c r="B13" s="799"/>
      <c r="C13" s="799"/>
      <c r="D13" s="799"/>
      <c r="E13" s="799"/>
      <c r="F13" s="799"/>
      <c r="G13" s="799"/>
      <c r="H13" s="799"/>
      <c r="I13" s="461"/>
    </row>
    <row r="14" spans="1:50" ht="7.5" customHeight="1" x14ac:dyDescent="0.25">
      <c r="A14" s="42"/>
      <c r="B14" s="42"/>
      <c r="C14" s="42"/>
      <c r="D14" s="42"/>
      <c r="E14" s="42"/>
      <c r="F14" s="42"/>
      <c r="G14" s="42"/>
      <c r="H14" s="46"/>
      <c r="I14" s="454"/>
    </row>
    <row r="15" spans="1:50" x14ac:dyDescent="0.25">
      <c r="A15" s="47"/>
      <c r="B15" s="86" t="s">
        <v>187</v>
      </c>
      <c r="C15" s="47"/>
      <c r="D15" s="47"/>
      <c r="E15" s="47"/>
      <c r="F15" s="47"/>
      <c r="G15" s="47"/>
      <c r="H15" s="48"/>
      <c r="I15" s="454"/>
    </row>
    <row r="16" spans="1:50" ht="22.5" x14ac:dyDescent="0.25">
      <c r="A16" s="84" t="s">
        <v>185</v>
      </c>
      <c r="B16" s="26" t="s">
        <v>124</v>
      </c>
      <c r="C16" s="27"/>
      <c r="D16" s="28"/>
      <c r="E16" s="29" t="s">
        <v>186</v>
      </c>
      <c r="F16" s="29" t="s">
        <v>188</v>
      </c>
      <c r="G16" s="29" t="s">
        <v>189</v>
      </c>
      <c r="H16" s="30" t="s">
        <v>175</v>
      </c>
      <c r="I16" s="30" t="s">
        <v>202</v>
      </c>
    </row>
    <row r="17" spans="1:9" x14ac:dyDescent="0.25">
      <c r="A17" s="462"/>
      <c r="B17" s="793"/>
      <c r="C17" s="794"/>
      <c r="D17" s="795"/>
      <c r="E17" s="462"/>
      <c r="F17" s="462"/>
      <c r="G17" s="462"/>
      <c r="H17" s="462"/>
      <c r="I17" s="463"/>
    </row>
    <row r="18" spans="1:9" x14ac:dyDescent="0.25">
      <c r="A18" s="464"/>
      <c r="B18" s="790" t="s">
        <v>444</v>
      </c>
      <c r="C18" s="791"/>
      <c r="D18" s="792"/>
      <c r="E18" s="464"/>
      <c r="F18" s="464"/>
      <c r="G18" s="464"/>
      <c r="H18" s="464"/>
      <c r="I18" s="465"/>
    </row>
    <row r="19" spans="1:9" x14ac:dyDescent="0.25">
      <c r="A19" s="464"/>
      <c r="B19" s="787"/>
      <c r="C19" s="788"/>
      <c r="D19" s="789"/>
      <c r="E19" s="464"/>
      <c r="F19" s="464"/>
      <c r="G19" s="464"/>
      <c r="H19" s="464"/>
      <c r="I19" s="465"/>
    </row>
    <row r="20" spans="1:9" x14ac:dyDescent="0.25">
      <c r="A20" s="464"/>
      <c r="B20" s="787"/>
      <c r="C20" s="788"/>
      <c r="D20" s="789"/>
      <c r="E20" s="464"/>
      <c r="F20" s="464"/>
      <c r="G20" s="464"/>
      <c r="H20" s="464"/>
      <c r="I20" s="465"/>
    </row>
    <row r="21" spans="1:9" x14ac:dyDescent="0.25">
      <c r="A21" s="464"/>
      <c r="B21" s="787"/>
      <c r="C21" s="788"/>
      <c r="D21" s="789"/>
      <c r="E21" s="464"/>
      <c r="F21" s="466"/>
      <c r="G21" s="466"/>
      <c r="H21" s="466"/>
      <c r="I21" s="467"/>
    </row>
    <row r="22" spans="1:9" x14ac:dyDescent="0.25">
      <c r="A22" s="50"/>
      <c r="B22" s="50"/>
      <c r="C22" s="50"/>
      <c r="D22" s="50"/>
      <c r="E22" s="50"/>
      <c r="F22" s="51" t="s">
        <v>190</v>
      </c>
      <c r="G22" s="52"/>
      <c r="H22" s="53">
        <f>SUM(H17:H21)</f>
        <v>0</v>
      </c>
      <c r="I22" s="78">
        <f>SUM(I17:I21)</f>
        <v>0</v>
      </c>
    </row>
    <row r="23" spans="1:9" x14ac:dyDescent="0.25">
      <c r="A23" s="50"/>
      <c r="B23" s="87" t="s">
        <v>191</v>
      </c>
      <c r="C23" s="50"/>
      <c r="D23" s="50"/>
      <c r="E23" s="50"/>
      <c r="F23" s="50"/>
      <c r="G23" s="50"/>
      <c r="H23" s="50"/>
      <c r="I23" s="79"/>
    </row>
    <row r="24" spans="1:9" ht="22.5" x14ac:dyDescent="0.25">
      <c r="A24" s="84" t="s">
        <v>185</v>
      </c>
      <c r="B24" s="31" t="s">
        <v>192</v>
      </c>
      <c r="C24" s="32"/>
      <c r="D24" s="73"/>
      <c r="E24" s="30" t="s">
        <v>186</v>
      </c>
      <c r="F24" s="30" t="s">
        <v>188</v>
      </c>
      <c r="G24" s="30" t="s">
        <v>193</v>
      </c>
      <c r="H24" s="30" t="s">
        <v>175</v>
      </c>
      <c r="I24" s="30" t="s">
        <v>202</v>
      </c>
    </row>
    <row r="25" spans="1:9" x14ac:dyDescent="0.25">
      <c r="A25" s="462"/>
      <c r="B25" s="793"/>
      <c r="C25" s="794"/>
      <c r="D25" s="795"/>
      <c r="E25" s="462"/>
      <c r="F25" s="462"/>
      <c r="G25" s="462"/>
      <c r="H25" s="462"/>
      <c r="I25" s="463"/>
    </row>
    <row r="26" spans="1:9" x14ac:dyDescent="0.25">
      <c r="A26" s="464"/>
      <c r="B26" s="790"/>
      <c r="C26" s="791"/>
      <c r="D26" s="792"/>
      <c r="E26" s="464"/>
      <c r="F26" s="464"/>
      <c r="G26" s="464"/>
      <c r="H26" s="464"/>
      <c r="I26" s="465"/>
    </row>
    <row r="27" spans="1:9" x14ac:dyDescent="0.25">
      <c r="A27" s="464"/>
      <c r="B27" s="790"/>
      <c r="C27" s="791"/>
      <c r="D27" s="792"/>
      <c r="E27" s="464"/>
      <c r="F27" s="464"/>
      <c r="G27" s="464"/>
      <c r="H27" s="464"/>
      <c r="I27" s="465"/>
    </row>
    <row r="28" spans="1:9" x14ac:dyDescent="0.25">
      <c r="A28" s="464"/>
      <c r="B28" s="790"/>
      <c r="C28" s="791"/>
      <c r="D28" s="792"/>
      <c r="E28" s="464"/>
      <c r="F28" s="464"/>
      <c r="G28" s="464"/>
      <c r="H28" s="464"/>
      <c r="I28" s="465"/>
    </row>
    <row r="29" spans="1:9" x14ac:dyDescent="0.25">
      <c r="A29" s="464"/>
      <c r="B29" s="790"/>
      <c r="C29" s="791"/>
      <c r="D29" s="792"/>
      <c r="E29" s="464"/>
      <c r="F29" s="466"/>
      <c r="G29" s="466"/>
      <c r="H29" s="466"/>
      <c r="I29" s="467"/>
    </row>
    <row r="30" spans="1:9" x14ac:dyDescent="0.25">
      <c r="A30" s="49"/>
      <c r="B30" s="49"/>
      <c r="C30" s="49"/>
      <c r="D30" s="49"/>
      <c r="E30" s="49"/>
      <c r="F30" s="51" t="s">
        <v>190</v>
      </c>
      <c r="G30" s="52"/>
      <c r="H30" s="53">
        <f>SUM(H26:H29)</f>
        <v>0</v>
      </c>
      <c r="I30" s="78">
        <f>SUM(I26:I29)</f>
        <v>0</v>
      </c>
    </row>
    <row r="31" spans="1:9" x14ac:dyDescent="0.25">
      <c r="A31" s="48"/>
      <c r="B31" s="87" t="s">
        <v>203</v>
      </c>
      <c r="C31" s="48"/>
      <c r="D31" s="48"/>
      <c r="E31" s="48"/>
      <c r="F31" s="48"/>
      <c r="G31" s="48"/>
      <c r="H31" s="48"/>
      <c r="I31" s="80"/>
    </row>
    <row r="32" spans="1:9" ht="22.5" x14ac:dyDescent="0.25">
      <c r="A32" s="84" t="s">
        <v>185</v>
      </c>
      <c r="B32" s="31" t="s">
        <v>124</v>
      </c>
      <c r="C32" s="32"/>
      <c r="D32" s="73"/>
      <c r="E32" s="30" t="s">
        <v>186</v>
      </c>
      <c r="F32" s="30" t="s">
        <v>188</v>
      </c>
      <c r="G32" s="30" t="s">
        <v>194</v>
      </c>
      <c r="H32" s="30" t="s">
        <v>175</v>
      </c>
      <c r="I32" s="30" t="s">
        <v>202</v>
      </c>
    </row>
    <row r="33" spans="1:9" x14ac:dyDescent="0.25">
      <c r="A33" s="462"/>
      <c r="B33" s="793"/>
      <c r="C33" s="794"/>
      <c r="D33" s="795"/>
      <c r="E33" s="462"/>
      <c r="F33" s="462"/>
      <c r="G33" s="462"/>
      <c r="H33" s="462"/>
      <c r="I33" s="463"/>
    </row>
    <row r="34" spans="1:9" x14ac:dyDescent="0.25">
      <c r="A34" s="464"/>
      <c r="B34" s="790"/>
      <c r="C34" s="791"/>
      <c r="D34" s="792"/>
      <c r="E34" s="464"/>
      <c r="F34" s="464"/>
      <c r="G34" s="464"/>
      <c r="H34" s="464"/>
      <c r="I34" s="465"/>
    </row>
    <row r="35" spans="1:9" x14ac:dyDescent="0.25">
      <c r="A35" s="464"/>
      <c r="B35" s="790"/>
      <c r="C35" s="791"/>
      <c r="D35" s="792"/>
      <c r="E35" s="464"/>
      <c r="F35" s="464"/>
      <c r="G35" s="464"/>
      <c r="H35" s="464"/>
      <c r="I35" s="465"/>
    </row>
    <row r="36" spans="1:9" x14ac:dyDescent="0.25">
      <c r="A36" s="464"/>
      <c r="B36" s="790"/>
      <c r="C36" s="791"/>
      <c r="D36" s="792"/>
      <c r="E36" s="464"/>
      <c r="F36" s="464"/>
      <c r="G36" s="464"/>
      <c r="H36" s="464"/>
      <c r="I36" s="465"/>
    </row>
    <row r="37" spans="1:9" x14ac:dyDescent="0.25">
      <c r="A37" s="464"/>
      <c r="B37" s="790"/>
      <c r="C37" s="791"/>
      <c r="D37" s="792"/>
      <c r="E37" s="464"/>
      <c r="F37" s="466"/>
      <c r="G37" s="466"/>
      <c r="H37" s="466"/>
      <c r="I37" s="467"/>
    </row>
    <row r="38" spans="1:9" x14ac:dyDescent="0.25">
      <c r="A38" s="50"/>
      <c r="B38" s="50"/>
      <c r="C38" s="50"/>
      <c r="D38" s="50"/>
      <c r="E38" s="50"/>
      <c r="F38" s="51" t="s">
        <v>190</v>
      </c>
      <c r="G38" s="52"/>
      <c r="H38" s="53">
        <f>SUM(H33:H37)</f>
        <v>0</v>
      </c>
      <c r="I38" s="78">
        <f>SUM(I33:I37)</f>
        <v>0</v>
      </c>
    </row>
    <row r="39" spans="1:9" ht="7.5" customHeight="1" x14ac:dyDescent="0.25">
      <c r="A39" s="55"/>
      <c r="B39" s="55"/>
      <c r="C39" s="55"/>
      <c r="D39" s="55"/>
      <c r="E39" s="55"/>
      <c r="F39" s="55"/>
      <c r="G39" s="55"/>
      <c r="H39" s="50"/>
      <c r="I39" s="454"/>
    </row>
    <row r="40" spans="1:9" x14ac:dyDescent="0.25">
      <c r="A40" s="55"/>
      <c r="B40" s="55"/>
      <c r="C40" s="55"/>
      <c r="D40" s="318" t="s">
        <v>543</v>
      </c>
      <c r="E40" s="147"/>
      <c r="F40" s="267" t="s">
        <v>189</v>
      </c>
      <c r="G40" s="268"/>
      <c r="H40" s="52">
        <f>H22+H30+H38</f>
        <v>0</v>
      </c>
      <c r="I40" s="78">
        <f>I22+I30+I38</f>
        <v>0</v>
      </c>
    </row>
    <row r="41" spans="1:9" x14ac:dyDescent="0.25">
      <c r="A41" s="60"/>
      <c r="B41" s="60"/>
      <c r="C41" s="60"/>
      <c r="D41" s="60"/>
      <c r="E41" s="60"/>
      <c r="F41" s="61"/>
      <c r="G41" s="82"/>
      <c r="H41" s="49"/>
      <c r="I41" s="7"/>
    </row>
    <row r="42" spans="1:9" x14ac:dyDescent="0.25">
      <c r="A42" s="592" t="s">
        <v>583</v>
      </c>
      <c r="B42" s="85"/>
      <c r="C42" s="85"/>
      <c r="D42" s="85"/>
      <c r="E42" s="85"/>
      <c r="F42" s="85"/>
      <c r="G42" s="85"/>
      <c r="H42" s="85"/>
      <c r="I42" s="85"/>
    </row>
    <row r="43" spans="1:9" x14ac:dyDescent="0.25">
      <c r="A43" s="60"/>
      <c r="B43" s="60"/>
      <c r="C43" s="60"/>
      <c r="D43" s="60"/>
      <c r="E43" s="60"/>
      <c r="F43" s="61"/>
      <c r="G43" s="82"/>
      <c r="H43" s="49"/>
      <c r="I43" s="7"/>
    </row>
    <row r="44" spans="1:9" x14ac:dyDescent="0.25">
      <c r="A44" s="60"/>
      <c r="B44" s="60"/>
      <c r="C44" s="60"/>
      <c r="D44" s="60"/>
      <c r="E44" s="60"/>
      <c r="F44" s="61"/>
      <c r="G44" s="82"/>
      <c r="H44" s="49"/>
      <c r="I44" s="7"/>
    </row>
    <row r="45" spans="1:9" x14ac:dyDescent="0.25">
      <c r="A45" s="60"/>
      <c r="B45" s="60"/>
      <c r="C45" s="60"/>
      <c r="D45" s="60"/>
      <c r="E45" s="60"/>
      <c r="F45" s="61"/>
      <c r="G45" s="82"/>
      <c r="H45" s="49"/>
      <c r="I45" s="7"/>
    </row>
    <row r="46" spans="1:9" x14ac:dyDescent="0.25">
      <c r="A46" s="60"/>
      <c r="B46" s="60"/>
      <c r="C46" s="60"/>
      <c r="D46" s="60"/>
      <c r="E46" s="60"/>
      <c r="F46" s="61"/>
      <c r="G46" s="82"/>
      <c r="H46" s="49"/>
      <c r="I46" s="7"/>
    </row>
    <row r="47" spans="1:9" x14ac:dyDescent="0.25">
      <c r="A47" s="60"/>
      <c r="B47" s="60"/>
      <c r="C47" s="60"/>
      <c r="D47" s="60"/>
      <c r="E47" s="265"/>
      <c r="F47" s="265"/>
      <c r="G47" s="62"/>
      <c r="H47" s="266"/>
      <c r="I47" s="7"/>
    </row>
    <row r="48" spans="1:9" ht="7.5" customHeight="1" x14ac:dyDescent="0.25">
      <c r="A48" s="454"/>
      <c r="B48" s="454"/>
      <c r="C48" s="454"/>
      <c r="D48" s="454"/>
      <c r="E48" s="454"/>
      <c r="F48" s="454"/>
      <c r="G48" s="454"/>
      <c r="H48" s="454"/>
      <c r="I48" s="454"/>
    </row>
    <row r="49" spans="1:9" x14ac:dyDescent="0.25">
      <c r="A49" s="454"/>
      <c r="B49" s="454"/>
      <c r="C49" s="454"/>
      <c r="D49" s="454"/>
      <c r="E49" s="454"/>
      <c r="F49" s="454"/>
      <c r="G49" s="454"/>
      <c r="H49" s="454"/>
      <c r="I49" s="454"/>
    </row>
    <row r="50" spans="1:9" ht="7.5" customHeight="1" x14ac:dyDescent="0.25">
      <c r="A50" s="454"/>
      <c r="B50" s="454"/>
      <c r="C50" s="454"/>
      <c r="D50" s="454"/>
      <c r="E50" s="454"/>
      <c r="F50" s="454"/>
      <c r="G50" s="454"/>
      <c r="H50" s="454"/>
      <c r="I50" s="454"/>
    </row>
    <row r="51" spans="1:9" s="20" customFormat="1" x14ac:dyDescent="0.2">
      <c r="A51" s="408"/>
      <c r="B51" s="409"/>
      <c r="C51" s="409"/>
      <c r="D51" s="409"/>
      <c r="E51" s="409"/>
      <c r="F51" s="409"/>
      <c r="G51" s="409"/>
      <c r="H51" s="409"/>
      <c r="I51" s="410"/>
    </row>
    <row r="52" spans="1:9" s="20" customFormat="1" x14ac:dyDescent="0.2">
      <c r="A52" s="411"/>
      <c r="B52" s="315" t="s">
        <v>534</v>
      </c>
      <c r="C52" s="412"/>
      <c r="D52" s="412"/>
      <c r="E52" s="412"/>
      <c r="F52" s="315" t="s">
        <v>535</v>
      </c>
      <c r="G52" s="412"/>
      <c r="H52" s="412"/>
      <c r="I52" s="413"/>
    </row>
    <row r="53" spans="1:9" s="20" customFormat="1" x14ac:dyDescent="0.2">
      <c r="A53" s="427"/>
      <c r="B53" s="406" t="s">
        <v>167</v>
      </c>
      <c r="C53" s="406"/>
      <c r="D53" s="415"/>
      <c r="E53" s="415" t="s">
        <v>472</v>
      </c>
      <c r="F53" s="415"/>
      <c r="G53" s="415"/>
      <c r="H53" s="415"/>
      <c r="I53" s="416"/>
    </row>
  </sheetData>
  <customSheetViews>
    <customSheetView guid="{715E90F1-CD54-4010-AF2A-F1142E0A1E81}" showPageBreaks="1" showGridLines="0">
      <pageMargins left="0.19685039370078741" right="0.19685039370078741" top="0.39370078740157483" bottom="0.19685039370078741" header="0.31496062992125984" footer="0.31496062992125984"/>
      <printOptions horizontalCentered="1"/>
      <pageSetup paperSize="122" orientation="portrait" r:id="rId1"/>
    </customSheetView>
    <customSheetView guid="{0B53B832-AD86-4C8F-805A-2F70F28121AE}" showPageBreaks="1" showGridLines="0">
      <pageMargins left="0.19685039370078741" right="0.19685039370078741" top="0.39370078740157483" bottom="0.19685039370078741" header="0.31496062992125984" footer="0.31496062992125984"/>
      <printOptions horizontalCentered="1"/>
      <pageSetup paperSize="122" orientation="portrait" r:id="rId2"/>
    </customSheetView>
  </customSheetViews>
  <mergeCells count="19">
    <mergeCell ref="A6:G9"/>
    <mergeCell ref="B17:D17"/>
    <mergeCell ref="B21:D21"/>
    <mergeCell ref="B20:D20"/>
    <mergeCell ref="B19:D19"/>
    <mergeCell ref="B18:D18"/>
    <mergeCell ref="B13:H13"/>
    <mergeCell ref="B12:H12"/>
    <mergeCell ref="A10:I10"/>
    <mergeCell ref="B25:D25"/>
    <mergeCell ref="B26:D26"/>
    <mergeCell ref="B27:D27"/>
    <mergeCell ref="B28:D28"/>
    <mergeCell ref="B29:D29"/>
    <mergeCell ref="B33:D33"/>
    <mergeCell ref="B34:D34"/>
    <mergeCell ref="B35:D35"/>
    <mergeCell ref="B36:D36"/>
    <mergeCell ref="B37:D37"/>
  </mergeCells>
  <printOptions horizontalCentered="1"/>
  <pageMargins left="0.19685039370078741" right="0.19685039370078741" top="0.39370078740157483" bottom="0.19685039370078741" header="0.31496062992125984" footer="0.31496062992125984"/>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C25"/>
  <sheetViews>
    <sheetView workbookViewId="0">
      <selection activeCell="C17" sqref="C17"/>
    </sheetView>
  </sheetViews>
  <sheetFormatPr baseColWidth="10" defaultRowHeight="15" x14ac:dyDescent="0.25"/>
  <cols>
    <col min="1" max="1" width="4.140625" customWidth="1"/>
    <col min="2" max="2" width="16.85546875" customWidth="1"/>
    <col min="3" max="3" width="78.5703125" customWidth="1"/>
    <col min="5" max="5" width="11.85546875" bestFit="1" customWidth="1"/>
  </cols>
  <sheetData>
    <row r="1" spans="1:3" ht="15" customHeight="1" x14ac:dyDescent="0.25">
      <c r="A1" s="725"/>
      <c r="B1" s="725"/>
      <c r="C1" s="726" t="s">
        <v>560</v>
      </c>
    </row>
    <row r="2" spans="1:3" ht="15" customHeight="1" x14ac:dyDescent="0.25">
      <c r="A2" s="725"/>
      <c r="B2" s="725"/>
      <c r="C2" s="727"/>
    </row>
    <row r="3" spans="1:3" ht="15" customHeight="1" x14ac:dyDescent="0.25">
      <c r="A3" s="725"/>
      <c r="B3" s="725"/>
      <c r="C3" s="727"/>
    </row>
    <row r="4" spans="1:3" ht="15" customHeight="1" x14ac:dyDescent="0.25">
      <c r="A4" s="725"/>
      <c r="B4" s="725"/>
      <c r="C4" s="727"/>
    </row>
    <row r="5" spans="1:3" ht="15" customHeight="1" x14ac:dyDescent="0.25">
      <c r="A5" s="725"/>
      <c r="B5" s="725"/>
      <c r="C5" s="728"/>
    </row>
    <row r="12" spans="1:3" x14ac:dyDescent="0.25">
      <c r="B12" s="375" t="s">
        <v>504</v>
      </c>
      <c r="C12" s="376" t="s">
        <v>465</v>
      </c>
    </row>
    <row r="13" spans="1:3" x14ac:dyDescent="0.25">
      <c r="B13" s="375" t="s">
        <v>503</v>
      </c>
      <c r="C13" s="376" t="s">
        <v>637</v>
      </c>
    </row>
    <row r="14" spans="1:3" x14ac:dyDescent="0.25">
      <c r="A14" s="590">
        <v>1</v>
      </c>
      <c r="B14" s="375" t="s">
        <v>561</v>
      </c>
      <c r="C14" s="376" t="s">
        <v>638</v>
      </c>
    </row>
    <row r="15" spans="1:3" ht="25.5" x14ac:dyDescent="0.25">
      <c r="A15" s="590">
        <v>2</v>
      </c>
      <c r="B15" s="375" t="s">
        <v>562</v>
      </c>
      <c r="C15" s="376" t="s">
        <v>757</v>
      </c>
    </row>
    <row r="16" spans="1:3" ht="24.75" customHeight="1" x14ac:dyDescent="0.25">
      <c r="A16" s="590">
        <v>3</v>
      </c>
      <c r="B16" s="375" t="s">
        <v>642</v>
      </c>
      <c r="C16" s="376" t="s">
        <v>758</v>
      </c>
    </row>
    <row r="17" spans="1:3" ht="36.75" x14ac:dyDescent="0.25">
      <c r="A17" s="597">
        <v>4</v>
      </c>
      <c r="B17" s="596" t="s">
        <v>563</v>
      </c>
      <c r="C17" s="685" t="s">
        <v>640</v>
      </c>
    </row>
    <row r="18" spans="1:3" x14ac:dyDescent="0.25">
      <c r="A18" s="597">
        <v>5</v>
      </c>
      <c r="B18" s="596" t="s">
        <v>469</v>
      </c>
      <c r="C18" s="593" t="s">
        <v>639</v>
      </c>
    </row>
    <row r="19" spans="1:3" x14ac:dyDescent="0.25">
      <c r="A19" s="597">
        <v>6</v>
      </c>
      <c r="B19" s="596" t="s">
        <v>122</v>
      </c>
      <c r="C19" s="594">
        <v>41092</v>
      </c>
    </row>
    <row r="20" spans="1:3" x14ac:dyDescent="0.25">
      <c r="A20" s="595"/>
      <c r="B20" s="596"/>
      <c r="C20" s="595"/>
    </row>
    <row r="21" spans="1:3" x14ac:dyDescent="0.25">
      <c r="A21" s="595"/>
      <c r="B21" s="595"/>
      <c r="C21" s="595"/>
    </row>
    <row r="22" spans="1:3" x14ac:dyDescent="0.25">
      <c r="A22" s="595"/>
      <c r="B22" s="595"/>
      <c r="C22" s="595"/>
    </row>
    <row r="23" spans="1:3" x14ac:dyDescent="0.25">
      <c r="A23" s="595"/>
      <c r="B23" s="595"/>
      <c r="C23" s="595"/>
    </row>
    <row r="24" spans="1:3" x14ac:dyDescent="0.25">
      <c r="A24" s="595"/>
      <c r="B24" s="595"/>
      <c r="C24" s="595"/>
    </row>
    <row r="25" spans="1:3" x14ac:dyDescent="0.25">
      <c r="A25" s="595"/>
      <c r="B25" s="595"/>
      <c r="C25" s="595"/>
    </row>
  </sheetData>
  <customSheetViews>
    <customSheetView guid="{715E90F1-CD54-4010-AF2A-F1142E0A1E81}" showPageBreaks="1">
      <pageMargins left="0.70866141732283472" right="0.70866141732283472" top="0.74803149606299213" bottom="0.74803149606299213" header="0.31496062992125984" footer="0.31496062992125984"/>
      <pageSetup scale="88" orientation="portrait" r:id="rId1"/>
    </customSheetView>
    <customSheetView guid="{0B53B832-AD86-4C8F-805A-2F70F28121AE}" showPageBreaks="1">
      <pageMargins left="0.70866141732283472" right="0.70866141732283472" top="0.74803149606299213" bottom="0.74803149606299213" header="0.31496062992125984" footer="0.31496062992125984"/>
      <pageSetup scale="88" orientation="portrait" r:id="rId2"/>
    </customSheetView>
  </customSheetViews>
  <mergeCells count="2">
    <mergeCell ref="A1:B5"/>
    <mergeCell ref="C1:C5"/>
  </mergeCells>
  <printOptions horizontalCentered="1"/>
  <pageMargins left="0.70866141732283472" right="0.70866141732283472" top="0.74803149606299213" bottom="0.74803149606299213" header="0.31496062992125984" footer="0.31496062992125984"/>
  <pageSetup scale="88" orientation="portrait"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C000"/>
  </sheetPr>
  <dimension ref="A1:AX51"/>
  <sheetViews>
    <sheetView showGridLines="0" workbookViewId="0">
      <selection activeCell="A10" sqref="A10:I10"/>
    </sheetView>
  </sheetViews>
  <sheetFormatPr baseColWidth="10" defaultRowHeight="14.25" x14ac:dyDescent="0.25"/>
  <cols>
    <col min="1" max="2" width="11.42578125" style="40"/>
    <col min="3" max="3" width="18.140625" style="40" customWidth="1"/>
    <col min="4" max="4" width="8" style="40" customWidth="1"/>
    <col min="5" max="5" width="9.28515625" style="40" customWidth="1"/>
    <col min="6" max="7" width="10.42578125" style="40" customWidth="1"/>
    <col min="8" max="8" width="13.140625" style="40" customWidth="1"/>
    <col min="9" max="9" width="8.42578125" style="40" customWidth="1"/>
    <col min="10" max="16384" width="11.42578125" style="40"/>
  </cols>
  <sheetData>
    <row r="1" spans="1:50" s="297" customFormat="1" x14ac:dyDescent="0.25">
      <c r="A1" s="385" t="str">
        <f>DEPEND</f>
        <v>SECRETARÍA DE COMUNICACIONES Y TRANSPORTES</v>
      </c>
      <c r="B1" s="386"/>
      <c r="C1" s="386"/>
      <c r="D1" s="386"/>
      <c r="E1" s="386"/>
      <c r="F1" s="386"/>
      <c r="G1" s="386"/>
      <c r="H1" s="386"/>
      <c r="I1" s="387"/>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row>
    <row r="2" spans="1:50" s="297" customFormat="1" x14ac:dyDescent="0.25">
      <c r="A2" s="388" t="str">
        <f>SUBS</f>
        <v>SUBSECRETARÍA DE TRANSPORTE</v>
      </c>
      <c r="B2" s="389"/>
      <c r="C2" s="389"/>
      <c r="D2" s="389"/>
      <c r="E2" s="389"/>
      <c r="F2" s="390"/>
      <c r="G2" s="390"/>
      <c r="H2" s="390"/>
      <c r="I2" s="391"/>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row>
    <row r="3" spans="1:50" s="297" customFormat="1" x14ac:dyDescent="0.25">
      <c r="A3" s="388" t="str">
        <f>AREA</f>
        <v xml:space="preserve">DIRECCIÓN GENERAL DE TRANSPORTE FERROVIARIO Y MULTIMODAL </v>
      </c>
      <c r="B3" s="389"/>
      <c r="C3" s="389"/>
      <c r="D3" s="389"/>
      <c r="E3" s="389"/>
      <c r="F3" s="390"/>
      <c r="G3" s="390"/>
      <c r="H3" s="390"/>
      <c r="I3" s="391"/>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row>
    <row r="4" spans="1:50" s="297" customFormat="1" x14ac:dyDescent="0.25">
      <c r="A4" s="445"/>
      <c r="B4" s="389"/>
      <c r="C4" s="389"/>
      <c r="D4" s="389"/>
      <c r="E4" s="389"/>
      <c r="F4" s="390"/>
      <c r="G4" s="390"/>
      <c r="H4" s="390"/>
      <c r="I4" s="391"/>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row>
    <row r="5" spans="1:50" s="297" customFormat="1" x14ac:dyDescent="0.25">
      <c r="A5" s="446" t="str">
        <f>TIPOLICIT&amp;" N° "&amp;LICIT</f>
        <v>INVITACIÓN  NACIONAL N° LO-009000988-N16-2012</v>
      </c>
      <c r="B5" s="389"/>
      <c r="C5" s="389"/>
      <c r="D5" s="389"/>
      <c r="E5" s="389"/>
      <c r="F5" s="390"/>
      <c r="G5" s="390"/>
      <c r="H5" s="390"/>
      <c r="I5" s="393" t="s">
        <v>459</v>
      </c>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row>
    <row r="6" spans="1:50" s="297" customFormat="1" ht="14.25" customHeight="1" x14ac:dyDescent="0.25">
      <c r="A6" s="780" t="str">
        <f>""&amp;OBRA</f>
        <v>“LA SUPERVISIÓN DE LA INSTALACIÓN DE DISPOSITIVOS DE SEGURIDAD EN LOS CRUCES A NIVEL DE DIVERSAS LÍNEAS FERROVIARIAS CON OTRAS VIALIDADES QUE SE UBICARÁN EN TODA LA REPÚBLICA MEXICANA”</v>
      </c>
      <c r="B6" s="781"/>
      <c r="C6" s="781"/>
      <c r="D6" s="781"/>
      <c r="E6" s="781"/>
      <c r="F6" s="781"/>
      <c r="G6" s="781"/>
      <c r="H6" s="390"/>
      <c r="I6" s="393" t="s">
        <v>613</v>
      </c>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row>
    <row r="7" spans="1:50" s="297" customFormat="1" ht="14.25" customHeight="1" x14ac:dyDescent="0.25">
      <c r="A7" s="782"/>
      <c r="B7" s="781"/>
      <c r="C7" s="781"/>
      <c r="D7" s="781"/>
      <c r="E7" s="781"/>
      <c r="F7" s="781"/>
      <c r="G7" s="781"/>
      <c r="H7" s="390"/>
      <c r="I7" s="394" t="str">
        <f>"FECHA: "&amp;TEXT(FECHALICIT,"DD-MMM-AAAA")</f>
        <v>FECHA: 02-jul-2012</v>
      </c>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row>
    <row r="8" spans="1:50" s="297" customFormat="1" ht="14.25" customHeight="1" x14ac:dyDescent="0.25">
      <c r="A8" s="782"/>
      <c r="B8" s="781"/>
      <c r="C8" s="781"/>
      <c r="D8" s="781"/>
      <c r="E8" s="781"/>
      <c r="F8" s="781"/>
      <c r="G8" s="781"/>
      <c r="H8" s="390"/>
      <c r="I8" s="394" t="s">
        <v>564</v>
      </c>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row>
    <row r="9" spans="1:50" s="297" customFormat="1" x14ac:dyDescent="0.25">
      <c r="A9" s="783"/>
      <c r="B9" s="784"/>
      <c r="C9" s="784"/>
      <c r="D9" s="784"/>
      <c r="E9" s="784"/>
      <c r="F9" s="784"/>
      <c r="G9" s="784"/>
      <c r="H9" s="396"/>
      <c r="I9" s="397"/>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row>
    <row r="10" spans="1:50" s="89" customFormat="1" ht="22.5" customHeight="1" x14ac:dyDescent="0.25">
      <c r="A10" s="776" t="s">
        <v>205</v>
      </c>
      <c r="B10" s="776"/>
      <c r="C10" s="776"/>
      <c r="D10" s="776"/>
      <c r="E10" s="776"/>
      <c r="F10" s="776"/>
      <c r="G10" s="776"/>
      <c r="H10" s="776"/>
      <c r="I10" s="776"/>
    </row>
    <row r="11" spans="1:50" ht="33.75" x14ac:dyDescent="0.25">
      <c r="A11" s="84" t="s">
        <v>185</v>
      </c>
      <c r="B11" s="26" t="s">
        <v>124</v>
      </c>
      <c r="C11" s="28"/>
      <c r="D11" s="29" t="s">
        <v>186</v>
      </c>
      <c r="E11" s="29" t="s">
        <v>188</v>
      </c>
      <c r="F11" s="29" t="s">
        <v>550</v>
      </c>
      <c r="G11" s="29" t="s">
        <v>549</v>
      </c>
      <c r="H11" s="30" t="s">
        <v>175</v>
      </c>
      <c r="I11" s="30" t="s">
        <v>202</v>
      </c>
    </row>
    <row r="12" spans="1:50" x14ac:dyDescent="0.25">
      <c r="A12" s="67"/>
      <c r="B12" s="90" t="s">
        <v>187</v>
      </c>
      <c r="C12" s="67"/>
      <c r="D12" s="67"/>
      <c r="E12" s="67"/>
      <c r="F12" s="67"/>
      <c r="G12" s="67"/>
      <c r="H12" s="67"/>
      <c r="I12" s="91"/>
    </row>
    <row r="13" spans="1:50" x14ac:dyDescent="0.25">
      <c r="A13" s="464"/>
      <c r="B13" s="787"/>
      <c r="C13" s="789"/>
      <c r="D13" s="464"/>
      <c r="E13" s="464"/>
      <c r="F13" s="464"/>
      <c r="G13" s="464"/>
      <c r="H13" s="464"/>
      <c r="I13" s="465"/>
    </row>
    <row r="14" spans="1:50" x14ac:dyDescent="0.25">
      <c r="A14" s="469" t="s">
        <v>443</v>
      </c>
      <c r="B14" s="790" t="s">
        <v>444</v>
      </c>
      <c r="C14" s="792"/>
      <c r="D14" s="469" t="s">
        <v>543</v>
      </c>
      <c r="E14" s="469" t="s">
        <v>533</v>
      </c>
      <c r="F14" s="469" t="s">
        <v>534</v>
      </c>
      <c r="G14" s="469" t="s">
        <v>535</v>
      </c>
      <c r="H14" s="469" t="s">
        <v>536</v>
      </c>
      <c r="I14" s="469" t="s">
        <v>537</v>
      </c>
    </row>
    <row r="15" spans="1:50" x14ac:dyDescent="0.25">
      <c r="A15" s="464"/>
      <c r="B15" s="787"/>
      <c r="C15" s="789"/>
      <c r="D15" s="464"/>
      <c r="E15" s="464"/>
      <c r="F15" s="464"/>
      <c r="G15" s="464"/>
      <c r="H15" s="464"/>
      <c r="I15" s="465"/>
    </row>
    <row r="16" spans="1:50" x14ac:dyDescent="0.25">
      <c r="A16" s="464"/>
      <c r="B16" s="787"/>
      <c r="C16" s="789"/>
      <c r="D16" s="464"/>
      <c r="E16" s="464"/>
      <c r="F16" s="464"/>
      <c r="G16" s="464"/>
      <c r="H16" s="464"/>
      <c r="I16" s="465"/>
    </row>
    <row r="17" spans="1:9" x14ac:dyDescent="0.25">
      <c r="A17" s="75"/>
      <c r="B17" s="69"/>
      <c r="C17" s="95" t="s">
        <v>584</v>
      </c>
      <c r="D17" s="74"/>
      <c r="E17" s="75"/>
      <c r="F17" s="75"/>
      <c r="G17" s="75"/>
      <c r="H17" s="75"/>
      <c r="I17" s="77"/>
    </row>
    <row r="18" spans="1:9" x14ac:dyDescent="0.25">
      <c r="A18" s="69"/>
      <c r="B18" s="93" t="s">
        <v>191</v>
      </c>
      <c r="C18" s="69"/>
      <c r="D18" s="70"/>
      <c r="E18" s="69"/>
      <c r="F18" s="69"/>
      <c r="G18" s="69"/>
      <c r="H18" s="69"/>
      <c r="I18" s="94"/>
    </row>
    <row r="19" spans="1:9" x14ac:dyDescent="0.25">
      <c r="A19" s="464"/>
      <c r="B19" s="787"/>
      <c r="C19" s="789"/>
      <c r="D19" s="464"/>
      <c r="E19" s="464"/>
      <c r="F19" s="464"/>
      <c r="G19" s="464"/>
      <c r="H19" s="464"/>
      <c r="I19" s="465"/>
    </row>
    <row r="20" spans="1:9" x14ac:dyDescent="0.25">
      <c r="A20" s="464"/>
      <c r="B20" s="787"/>
      <c r="C20" s="789"/>
      <c r="D20" s="464"/>
      <c r="E20" s="464"/>
      <c r="F20" s="464"/>
      <c r="G20" s="464"/>
      <c r="H20" s="464"/>
      <c r="I20" s="465"/>
    </row>
    <row r="21" spans="1:9" x14ac:dyDescent="0.25">
      <c r="A21" s="464"/>
      <c r="B21" s="787"/>
      <c r="C21" s="789"/>
      <c r="D21" s="464"/>
      <c r="E21" s="464"/>
      <c r="F21" s="464"/>
      <c r="G21" s="464"/>
      <c r="H21" s="464"/>
      <c r="I21" s="465"/>
    </row>
    <row r="22" spans="1:9" x14ac:dyDescent="0.25">
      <c r="A22" s="464"/>
      <c r="B22" s="787"/>
      <c r="C22" s="789"/>
      <c r="D22" s="464"/>
      <c r="E22" s="464"/>
      <c r="F22" s="464"/>
      <c r="G22" s="464"/>
      <c r="H22" s="464"/>
      <c r="I22" s="465"/>
    </row>
    <row r="23" spans="1:9" x14ac:dyDescent="0.25">
      <c r="A23" s="75"/>
      <c r="B23" s="69"/>
      <c r="C23" s="95" t="s">
        <v>197</v>
      </c>
      <c r="D23" s="74"/>
      <c r="E23" s="75"/>
      <c r="F23" s="75"/>
      <c r="G23" s="75"/>
      <c r="H23" s="75"/>
      <c r="I23" s="77"/>
    </row>
    <row r="24" spans="1:9" x14ac:dyDescent="0.25">
      <c r="A24" s="69"/>
      <c r="B24" s="93" t="s">
        <v>206</v>
      </c>
      <c r="C24" s="69"/>
      <c r="D24" s="70"/>
      <c r="E24" s="69"/>
      <c r="F24" s="69"/>
      <c r="G24" s="69"/>
      <c r="H24" s="69"/>
      <c r="I24" s="94"/>
    </row>
    <row r="25" spans="1:9" x14ac:dyDescent="0.25">
      <c r="A25" s="464"/>
      <c r="B25" s="790"/>
      <c r="C25" s="792"/>
      <c r="D25" s="464"/>
      <c r="E25" s="464"/>
      <c r="F25" s="464"/>
      <c r="G25" s="464"/>
      <c r="H25" s="464"/>
      <c r="I25" s="465"/>
    </row>
    <row r="26" spans="1:9" x14ac:dyDescent="0.25">
      <c r="A26" s="464"/>
      <c r="B26" s="655"/>
      <c r="C26" s="656"/>
      <c r="D26" s="464"/>
      <c r="E26" s="464"/>
      <c r="F26" s="464"/>
      <c r="G26" s="464"/>
      <c r="H26" s="464"/>
      <c r="I26" s="465"/>
    </row>
    <row r="27" spans="1:9" x14ac:dyDescent="0.25">
      <c r="A27" s="464"/>
      <c r="B27" s="655"/>
      <c r="C27" s="656"/>
      <c r="D27" s="464"/>
      <c r="E27" s="464"/>
      <c r="F27" s="464"/>
      <c r="G27" s="464"/>
      <c r="H27" s="464"/>
      <c r="I27" s="465"/>
    </row>
    <row r="28" spans="1:9" x14ac:dyDescent="0.25">
      <c r="A28" s="464"/>
      <c r="B28" s="655"/>
      <c r="C28" s="656"/>
      <c r="D28" s="464"/>
      <c r="E28" s="464"/>
      <c r="F28" s="464"/>
      <c r="G28" s="464"/>
      <c r="H28" s="464"/>
      <c r="I28" s="465"/>
    </row>
    <row r="29" spans="1:9" x14ac:dyDescent="0.25">
      <c r="A29" s="75"/>
      <c r="B29" s="69"/>
      <c r="C29" s="95" t="s">
        <v>197</v>
      </c>
      <c r="D29" s="74"/>
      <c r="E29" s="75"/>
      <c r="F29" s="75"/>
      <c r="G29" s="75"/>
      <c r="H29" s="75"/>
      <c r="I29" s="77"/>
    </row>
    <row r="30" spans="1:9" x14ac:dyDescent="0.25">
      <c r="A30" s="69"/>
      <c r="B30" s="93" t="s">
        <v>203</v>
      </c>
      <c r="C30" s="69"/>
      <c r="D30" s="70"/>
      <c r="E30" s="69"/>
      <c r="F30" s="69"/>
      <c r="G30" s="69"/>
      <c r="H30" s="69"/>
      <c r="I30" s="94"/>
    </row>
    <row r="31" spans="1:9" x14ac:dyDescent="0.25">
      <c r="A31" s="464"/>
      <c r="B31" s="787"/>
      <c r="C31" s="789"/>
      <c r="D31" s="464"/>
      <c r="E31" s="464"/>
      <c r="F31" s="464"/>
      <c r="G31" s="464"/>
      <c r="H31" s="464"/>
      <c r="I31" s="465"/>
    </row>
    <row r="32" spans="1:9" x14ac:dyDescent="0.25">
      <c r="A32" s="464"/>
      <c r="B32" s="790"/>
      <c r="C32" s="792"/>
      <c r="D32" s="464"/>
      <c r="E32" s="464"/>
      <c r="F32" s="464"/>
      <c r="G32" s="464"/>
      <c r="H32" s="464"/>
      <c r="I32" s="465"/>
    </row>
    <row r="33" spans="1:9" x14ac:dyDescent="0.25">
      <c r="A33" s="464"/>
      <c r="B33" s="787"/>
      <c r="C33" s="789"/>
      <c r="D33" s="464"/>
      <c r="E33" s="464"/>
      <c r="F33" s="464"/>
      <c r="G33" s="464"/>
      <c r="H33" s="464"/>
      <c r="I33" s="465"/>
    </row>
    <row r="34" spans="1:9" x14ac:dyDescent="0.25">
      <c r="A34" s="464"/>
      <c r="B34" s="787"/>
      <c r="C34" s="789"/>
      <c r="D34" s="464"/>
      <c r="E34" s="464"/>
      <c r="F34" s="464"/>
      <c r="G34" s="464"/>
      <c r="H34" s="464"/>
      <c r="I34" s="465"/>
    </row>
    <row r="35" spans="1:9" x14ac:dyDescent="0.25">
      <c r="A35" s="75"/>
      <c r="B35" s="69"/>
      <c r="C35" s="95" t="s">
        <v>197</v>
      </c>
      <c r="D35" s="74"/>
      <c r="E35" s="75"/>
      <c r="F35" s="75"/>
      <c r="G35" s="75"/>
      <c r="H35" s="75"/>
      <c r="I35" s="77"/>
    </row>
    <row r="36" spans="1:9" x14ac:dyDescent="0.25">
      <c r="A36" s="69"/>
      <c r="B36" s="93" t="s">
        <v>622</v>
      </c>
      <c r="C36" s="69"/>
      <c r="D36" s="70"/>
      <c r="E36" s="69"/>
      <c r="F36" s="69"/>
      <c r="G36" s="69"/>
      <c r="H36" s="69"/>
      <c r="I36" s="94"/>
    </row>
    <row r="37" spans="1:9" x14ac:dyDescent="0.25">
      <c r="A37" s="464"/>
      <c r="B37" s="787"/>
      <c r="C37" s="789"/>
      <c r="D37" s="464"/>
      <c r="E37" s="464"/>
      <c r="F37" s="464"/>
      <c r="G37" s="464"/>
      <c r="H37" s="464"/>
      <c r="I37" s="465"/>
    </row>
    <row r="38" spans="1:9" x14ac:dyDescent="0.25">
      <c r="A38" s="464"/>
      <c r="B38" s="790"/>
      <c r="C38" s="792"/>
      <c r="D38" s="464"/>
      <c r="E38" s="464"/>
      <c r="F38" s="464"/>
      <c r="G38" s="464"/>
      <c r="H38" s="464"/>
      <c r="I38" s="465"/>
    </row>
    <row r="39" spans="1:9" x14ac:dyDescent="0.25">
      <c r="A39" s="464"/>
      <c r="B39" s="787"/>
      <c r="C39" s="789"/>
      <c r="D39" s="464"/>
      <c r="E39" s="464"/>
      <c r="F39" s="464"/>
      <c r="G39" s="464"/>
      <c r="H39" s="464"/>
      <c r="I39" s="465"/>
    </row>
    <row r="40" spans="1:9" x14ac:dyDescent="0.25">
      <c r="A40" s="464"/>
      <c r="B40" s="787"/>
      <c r="C40" s="789"/>
      <c r="D40" s="464"/>
      <c r="E40" s="464"/>
      <c r="F40" s="464"/>
      <c r="G40" s="464"/>
      <c r="H40" s="464"/>
      <c r="I40" s="465"/>
    </row>
    <row r="41" spans="1:9" x14ac:dyDescent="0.25">
      <c r="A41" s="75"/>
      <c r="B41" s="69"/>
      <c r="C41" s="95" t="s">
        <v>197</v>
      </c>
      <c r="D41" s="74"/>
      <c r="E41" s="75"/>
      <c r="F41" s="75"/>
      <c r="G41" s="75"/>
      <c r="H41" s="75"/>
      <c r="I41" s="77"/>
    </row>
    <row r="42" spans="1:9" x14ac:dyDescent="0.25">
      <c r="A42" s="72"/>
      <c r="B42" s="468"/>
      <c r="C42" s="72"/>
      <c r="D42" s="72"/>
      <c r="E42" s="92" t="s">
        <v>207</v>
      </c>
      <c r="F42" s="69"/>
      <c r="G42" s="69"/>
      <c r="H42" s="69"/>
      <c r="I42" s="94"/>
    </row>
    <row r="43" spans="1:9" x14ac:dyDescent="0.25">
      <c r="A43" s="49"/>
      <c r="B43" s="7"/>
      <c r="C43" s="49"/>
      <c r="D43" s="49"/>
      <c r="E43" s="68" t="str">
        <f>B12</f>
        <v>MATERIALES</v>
      </c>
      <c r="F43" s="69"/>
      <c r="G43" s="71"/>
      <c r="H43" s="75"/>
      <c r="I43" s="77"/>
    </row>
    <row r="44" spans="1:9" x14ac:dyDescent="0.25">
      <c r="A44" s="49"/>
      <c r="B44" s="7"/>
      <c r="C44" s="319" t="s">
        <v>539</v>
      </c>
      <c r="D44" s="49"/>
      <c r="E44" s="68" t="str">
        <f>B18</f>
        <v>MANO DE OBRA</v>
      </c>
      <c r="F44" s="69"/>
      <c r="G44" s="71"/>
      <c r="H44" s="75"/>
      <c r="I44" s="77"/>
    </row>
    <row r="45" spans="1:9" x14ac:dyDescent="0.25">
      <c r="A45" s="49"/>
      <c r="B45" s="7"/>
      <c r="C45" s="49"/>
      <c r="D45" s="49"/>
      <c r="E45" s="68" t="str">
        <f>B24</f>
        <v>HERRAMIENTA MENOR</v>
      </c>
      <c r="F45" s="69"/>
      <c r="G45" s="71"/>
      <c r="H45" s="75"/>
      <c r="I45" s="77"/>
    </row>
    <row r="46" spans="1:9" x14ac:dyDescent="0.25">
      <c r="A46" s="49"/>
      <c r="B46" s="7"/>
      <c r="C46" s="49"/>
      <c r="D46" s="49"/>
      <c r="E46" s="68" t="str">
        <f>B30</f>
        <v>MAQUINARIA O EQUIPO</v>
      </c>
      <c r="F46" s="69"/>
      <c r="G46" s="71"/>
      <c r="H46" s="75"/>
      <c r="I46" s="77"/>
    </row>
    <row r="47" spans="1:9" x14ac:dyDescent="0.25">
      <c r="A47" s="49"/>
      <c r="B47" s="7"/>
      <c r="C47" s="49"/>
      <c r="D47" s="49"/>
      <c r="E47" s="96" t="s">
        <v>208</v>
      </c>
      <c r="F47" s="69"/>
      <c r="G47" s="71"/>
      <c r="H47" s="75"/>
      <c r="I47" s="77"/>
    </row>
    <row r="48" spans="1:9" ht="7.5" customHeight="1" x14ac:dyDescent="0.25">
      <c r="A48" s="454"/>
      <c r="B48" s="454"/>
      <c r="C48" s="454"/>
      <c r="D48" s="454"/>
      <c r="E48" s="454"/>
      <c r="F48" s="454"/>
      <c r="G48" s="454"/>
      <c r="H48" s="454"/>
      <c r="I48" s="454"/>
    </row>
    <row r="49" spans="1:9" s="20" customFormat="1" x14ac:dyDescent="0.2">
      <c r="A49" s="408"/>
      <c r="B49" s="409"/>
      <c r="C49" s="409"/>
      <c r="D49" s="409"/>
      <c r="E49" s="409"/>
      <c r="F49" s="409"/>
      <c r="G49" s="409"/>
      <c r="H49" s="409"/>
      <c r="I49" s="410"/>
    </row>
    <row r="50" spans="1:9" s="20" customFormat="1" x14ac:dyDescent="0.2">
      <c r="A50" s="411"/>
      <c r="B50" s="319" t="s">
        <v>540</v>
      </c>
      <c r="C50" s="412"/>
      <c r="D50" s="412"/>
      <c r="E50" s="412"/>
      <c r="F50" s="319" t="s">
        <v>541</v>
      </c>
      <c r="G50" s="412"/>
      <c r="H50" s="412"/>
      <c r="I50" s="413"/>
    </row>
    <row r="51" spans="1:9" s="20" customFormat="1" x14ac:dyDescent="0.2">
      <c r="A51" s="427"/>
      <c r="B51" s="406" t="s">
        <v>167</v>
      </c>
      <c r="C51" s="406"/>
      <c r="D51" s="415"/>
      <c r="E51" s="415" t="s">
        <v>472</v>
      </c>
      <c r="F51" s="415"/>
      <c r="G51" s="415"/>
      <c r="H51" s="415"/>
      <c r="I51" s="416"/>
    </row>
  </sheetData>
  <customSheetViews>
    <customSheetView guid="{715E90F1-CD54-4010-AF2A-F1142E0A1E81}" showPageBreaks="1" showGridLines="0">
      <pageMargins left="0.19685039370078741" right="0.19685039370078741" top="0.39370078740157483" bottom="0.19685039370078741" header="0.31496062992125984" footer="0.31496062992125984"/>
      <printOptions horizontalCentered="1"/>
      <pageSetup paperSize="122" orientation="portrait" r:id="rId1"/>
    </customSheetView>
    <customSheetView guid="{0B53B832-AD86-4C8F-805A-2F70F28121AE}" showPageBreaks="1" showGridLines="0">
      <pageMargins left="0.19685039370078741" right="0.19685039370078741" top="0.39370078740157483" bottom="0.19685039370078741" header="0.31496062992125984" footer="0.31496062992125984"/>
      <printOptions horizontalCentered="1"/>
      <pageSetup paperSize="122" orientation="portrait" r:id="rId2"/>
    </customSheetView>
  </customSheetViews>
  <mergeCells count="19">
    <mergeCell ref="B37:C37"/>
    <mergeCell ref="B38:C38"/>
    <mergeCell ref="B39:C39"/>
    <mergeCell ref="B40:C40"/>
    <mergeCell ref="A6:G9"/>
    <mergeCell ref="B14:C14"/>
    <mergeCell ref="B13:C13"/>
    <mergeCell ref="B15:C15"/>
    <mergeCell ref="B16:C16"/>
    <mergeCell ref="A10:I10"/>
    <mergeCell ref="B19:C19"/>
    <mergeCell ref="B20:C20"/>
    <mergeCell ref="B21:C21"/>
    <mergeCell ref="B22:C22"/>
    <mergeCell ref="B34:C34"/>
    <mergeCell ref="B33:C33"/>
    <mergeCell ref="B32:C32"/>
    <mergeCell ref="B31:C31"/>
    <mergeCell ref="B25:C25"/>
  </mergeCells>
  <printOptions horizontalCentered="1"/>
  <pageMargins left="0" right="0" top="0.39370078740157483" bottom="0.19685039370078741" header="0.31496062992125984" footer="0.31496062992125984"/>
  <pageSetup scale="95" orientation="portrait" r:id="rId3"/>
  <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FFC000"/>
  </sheetPr>
  <dimension ref="A1:AX42"/>
  <sheetViews>
    <sheetView showGridLines="0" workbookViewId="0">
      <selection activeCell="A10" sqref="A10:I10"/>
    </sheetView>
  </sheetViews>
  <sheetFormatPr baseColWidth="10" defaultRowHeight="14.25" x14ac:dyDescent="0.25"/>
  <cols>
    <col min="1" max="4" width="11.42578125" style="40"/>
    <col min="5" max="5" width="9.7109375" style="40" customWidth="1"/>
    <col min="6" max="8" width="11.42578125" style="40"/>
    <col min="9" max="9" width="11.42578125" style="40" customWidth="1"/>
    <col min="10" max="16384" width="11.42578125" style="40"/>
  </cols>
  <sheetData>
    <row r="1" spans="1:50" s="297" customFormat="1" x14ac:dyDescent="0.25">
      <c r="A1" s="385" t="str">
        <f>DEPEND</f>
        <v>SECRETARÍA DE COMUNICACIONES Y TRANSPORTES</v>
      </c>
      <c r="B1" s="386"/>
      <c r="C1" s="386"/>
      <c r="D1" s="386"/>
      <c r="E1" s="386"/>
      <c r="F1" s="386"/>
      <c r="G1" s="386"/>
      <c r="H1" s="386"/>
      <c r="I1" s="387"/>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row>
    <row r="2" spans="1:50" s="297" customFormat="1" x14ac:dyDescent="0.25">
      <c r="A2" s="388" t="str">
        <f>SUBS</f>
        <v>SUBSECRETARÍA DE TRANSPORTE</v>
      </c>
      <c r="B2" s="389"/>
      <c r="C2" s="389"/>
      <c r="D2" s="389"/>
      <c r="E2" s="389"/>
      <c r="F2" s="390"/>
      <c r="G2" s="390"/>
      <c r="H2" s="390"/>
      <c r="I2" s="391"/>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row>
    <row r="3" spans="1:50" s="297" customFormat="1" x14ac:dyDescent="0.25">
      <c r="A3" s="388" t="str">
        <f>AREA</f>
        <v xml:space="preserve">DIRECCIÓN GENERAL DE TRANSPORTE FERROVIARIO Y MULTIMODAL </v>
      </c>
      <c r="B3" s="389"/>
      <c r="C3" s="389"/>
      <c r="D3" s="389"/>
      <c r="E3" s="389"/>
      <c r="F3" s="390"/>
      <c r="G3" s="390"/>
      <c r="H3" s="390"/>
      <c r="I3" s="391"/>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row>
    <row r="4" spans="1:50" s="297" customFormat="1" x14ac:dyDescent="0.25">
      <c r="A4" s="445"/>
      <c r="B4" s="389"/>
      <c r="C4" s="389"/>
      <c r="D4" s="389"/>
      <c r="E4" s="389"/>
      <c r="F4" s="390"/>
      <c r="G4" s="390"/>
      <c r="H4" s="390"/>
      <c r="I4" s="391"/>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row>
    <row r="5" spans="1:50" s="297" customFormat="1" x14ac:dyDescent="0.25">
      <c r="A5" s="446" t="str">
        <f>TIPOLICIT&amp;" N° "&amp;LICIT</f>
        <v>INVITACIÓN  NACIONAL N° LO-009000988-N16-2012</v>
      </c>
      <c r="B5" s="389"/>
      <c r="C5" s="389"/>
      <c r="D5" s="389"/>
      <c r="E5" s="389"/>
      <c r="F5" s="390"/>
      <c r="G5" s="390"/>
      <c r="H5" s="390"/>
      <c r="I5" s="393" t="s">
        <v>482</v>
      </c>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row>
    <row r="6" spans="1:50" s="297" customFormat="1" ht="14.25" customHeight="1" x14ac:dyDescent="0.25">
      <c r="A6" s="780" t="str">
        <f>""&amp;OBRA</f>
        <v>“LA SUPERVISIÓN DE LA INSTALACIÓN DE DISPOSITIVOS DE SEGURIDAD EN LOS CRUCES A NIVEL DE DIVERSAS LÍNEAS FERROVIARIAS CON OTRAS VIALIDADES QUE SE UBICARÁN EN TODA LA REPÚBLICA MEXICANA”</v>
      </c>
      <c r="B6" s="781"/>
      <c r="C6" s="781"/>
      <c r="D6" s="781"/>
      <c r="E6" s="781"/>
      <c r="F6" s="781"/>
      <c r="G6" s="781"/>
      <c r="H6" s="390"/>
      <c r="I6" s="393" t="s">
        <v>614</v>
      </c>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row>
    <row r="7" spans="1:50" s="297" customFormat="1" ht="14.25" customHeight="1" x14ac:dyDescent="0.25">
      <c r="A7" s="782"/>
      <c r="B7" s="781"/>
      <c r="C7" s="781"/>
      <c r="D7" s="781"/>
      <c r="E7" s="781"/>
      <c r="F7" s="781"/>
      <c r="G7" s="781"/>
      <c r="H7" s="390"/>
      <c r="I7" s="394" t="str">
        <f>"FECHA: "&amp;TEXT(FECHALICIT,"DD-MMM-AAAA")</f>
        <v>FECHA: 02-jul-2012</v>
      </c>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row>
    <row r="8" spans="1:50" s="297" customFormat="1" ht="14.25" customHeight="1" x14ac:dyDescent="0.25">
      <c r="A8" s="782"/>
      <c r="B8" s="781"/>
      <c r="C8" s="781"/>
      <c r="D8" s="781"/>
      <c r="E8" s="781"/>
      <c r="F8" s="781"/>
      <c r="G8" s="781"/>
      <c r="H8" s="390"/>
      <c r="I8" s="394" t="s">
        <v>564</v>
      </c>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row>
    <row r="9" spans="1:50" s="297" customFormat="1" x14ac:dyDescent="0.25">
      <c r="A9" s="783"/>
      <c r="B9" s="784"/>
      <c r="C9" s="784"/>
      <c r="D9" s="784"/>
      <c r="E9" s="784"/>
      <c r="F9" s="784"/>
      <c r="G9" s="784"/>
      <c r="H9" s="396"/>
      <c r="I9" s="397"/>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row>
    <row r="10" spans="1:50" s="89" customFormat="1" ht="22.5" customHeight="1" x14ac:dyDescent="0.25">
      <c r="A10" s="776" t="s">
        <v>479</v>
      </c>
      <c r="B10" s="776"/>
      <c r="C10" s="776"/>
      <c r="D10" s="776"/>
      <c r="E10" s="776"/>
      <c r="F10" s="776"/>
      <c r="G10" s="776"/>
      <c r="H10" s="776"/>
      <c r="I10" s="776"/>
    </row>
    <row r="11" spans="1:50" ht="33.75" x14ac:dyDescent="0.25">
      <c r="A11" s="84" t="s">
        <v>185</v>
      </c>
      <c r="B11" s="26" t="s">
        <v>192</v>
      </c>
      <c r="C11" s="27"/>
      <c r="D11" s="27"/>
      <c r="E11" s="28"/>
      <c r="F11" s="29" t="s">
        <v>186</v>
      </c>
      <c r="G11" s="29" t="s">
        <v>480</v>
      </c>
      <c r="H11" s="29" t="s">
        <v>481</v>
      </c>
      <c r="I11" s="30" t="s">
        <v>193</v>
      </c>
    </row>
    <row r="12" spans="1:50" x14ac:dyDescent="0.25">
      <c r="A12" s="462"/>
      <c r="B12" s="806"/>
      <c r="C12" s="807"/>
      <c r="D12" s="807"/>
      <c r="E12" s="808"/>
      <c r="F12" s="462"/>
      <c r="G12" s="462"/>
      <c r="H12" s="462"/>
      <c r="I12" s="463"/>
    </row>
    <row r="13" spans="1:50" x14ac:dyDescent="0.25">
      <c r="A13" s="469" t="s">
        <v>443</v>
      </c>
      <c r="B13" s="803" t="s">
        <v>444</v>
      </c>
      <c r="C13" s="804"/>
      <c r="D13" s="804"/>
      <c r="E13" s="805"/>
      <c r="F13" s="469" t="s">
        <v>543</v>
      </c>
      <c r="G13" s="469" t="s">
        <v>533</v>
      </c>
      <c r="H13" s="469" t="s">
        <v>534</v>
      </c>
      <c r="I13" s="469" t="s">
        <v>535</v>
      </c>
    </row>
    <row r="14" spans="1:50" x14ac:dyDescent="0.25">
      <c r="A14" s="464"/>
      <c r="B14" s="800"/>
      <c r="C14" s="801"/>
      <c r="D14" s="801"/>
      <c r="E14" s="802"/>
      <c r="F14" s="464"/>
      <c r="G14" s="464"/>
      <c r="H14" s="464"/>
      <c r="I14" s="465"/>
    </row>
    <row r="15" spans="1:50" x14ac:dyDescent="0.25">
      <c r="A15" s="464"/>
      <c r="B15" s="800"/>
      <c r="C15" s="801"/>
      <c r="D15" s="801"/>
      <c r="E15" s="802"/>
      <c r="F15" s="464"/>
      <c r="G15" s="464"/>
      <c r="H15" s="464"/>
      <c r="I15" s="465"/>
    </row>
    <row r="16" spans="1:50" x14ac:dyDescent="0.25">
      <c r="A16" s="464"/>
      <c r="B16" s="800"/>
      <c r="C16" s="801"/>
      <c r="D16" s="801"/>
      <c r="E16" s="802"/>
      <c r="F16" s="464"/>
      <c r="G16" s="464"/>
      <c r="H16" s="464"/>
      <c r="I16" s="465"/>
    </row>
    <row r="17" spans="1:9" x14ac:dyDescent="0.25">
      <c r="A17" s="464"/>
      <c r="B17" s="800"/>
      <c r="C17" s="801"/>
      <c r="D17" s="801"/>
      <c r="E17" s="802"/>
      <c r="F17" s="464"/>
      <c r="G17" s="464"/>
      <c r="H17" s="464"/>
      <c r="I17" s="465"/>
    </row>
    <row r="18" spans="1:9" x14ac:dyDescent="0.25">
      <c r="A18" s="464"/>
      <c r="B18" s="800"/>
      <c r="C18" s="801"/>
      <c r="D18" s="801"/>
      <c r="E18" s="802"/>
      <c r="F18" s="464"/>
      <c r="G18" s="464"/>
      <c r="H18" s="464"/>
      <c r="I18" s="465"/>
    </row>
    <row r="19" spans="1:9" x14ac:dyDescent="0.25">
      <c r="A19" s="464"/>
      <c r="B19" s="800"/>
      <c r="C19" s="801"/>
      <c r="D19" s="801"/>
      <c r="E19" s="802"/>
      <c r="F19" s="464"/>
      <c r="G19" s="464"/>
      <c r="H19" s="464"/>
      <c r="I19" s="465"/>
    </row>
    <row r="20" spans="1:9" x14ac:dyDescent="0.25">
      <c r="A20" s="464"/>
      <c r="B20" s="800"/>
      <c r="C20" s="801"/>
      <c r="D20" s="801"/>
      <c r="E20" s="802"/>
      <c r="F20" s="464"/>
      <c r="G20" s="464"/>
      <c r="H20" s="464"/>
      <c r="I20" s="465"/>
    </row>
    <row r="21" spans="1:9" x14ac:dyDescent="0.25">
      <c r="A21" s="464"/>
      <c r="B21" s="800"/>
      <c r="C21" s="801"/>
      <c r="D21" s="801"/>
      <c r="E21" s="802"/>
      <c r="F21" s="464"/>
      <c r="G21" s="464"/>
      <c r="H21" s="464"/>
      <c r="I21" s="465"/>
    </row>
    <row r="22" spans="1:9" x14ac:dyDescent="0.25">
      <c r="A22" s="464"/>
      <c r="B22" s="800"/>
      <c r="C22" s="801"/>
      <c r="D22" s="801"/>
      <c r="E22" s="802"/>
      <c r="F22" s="464"/>
      <c r="G22" s="464"/>
      <c r="H22" s="464"/>
      <c r="I22" s="465"/>
    </row>
    <row r="23" spans="1:9" x14ac:dyDescent="0.25">
      <c r="A23" s="464"/>
      <c r="B23" s="800"/>
      <c r="C23" s="801"/>
      <c r="D23" s="801"/>
      <c r="E23" s="802"/>
      <c r="F23" s="464"/>
      <c r="G23" s="464"/>
      <c r="H23" s="464"/>
      <c r="I23" s="465"/>
    </row>
    <row r="24" spans="1:9" x14ac:dyDescent="0.25">
      <c r="A24" s="464"/>
      <c r="B24" s="800"/>
      <c r="C24" s="801"/>
      <c r="D24" s="801"/>
      <c r="E24" s="802"/>
      <c r="F24" s="464"/>
      <c r="G24" s="464"/>
      <c r="H24" s="464"/>
      <c r="I24" s="465"/>
    </row>
    <row r="25" spans="1:9" x14ac:dyDescent="0.25">
      <c r="A25" s="464"/>
      <c r="B25" s="800"/>
      <c r="C25" s="801"/>
      <c r="D25" s="801"/>
      <c r="E25" s="802"/>
      <c r="F25" s="464"/>
      <c r="G25" s="464"/>
      <c r="H25" s="464"/>
      <c r="I25" s="465"/>
    </row>
    <row r="26" spans="1:9" x14ac:dyDescent="0.25">
      <c r="A26" s="464"/>
      <c r="B26" s="800"/>
      <c r="C26" s="801"/>
      <c r="D26" s="801"/>
      <c r="E26" s="802"/>
      <c r="F26" s="464"/>
      <c r="G26" s="464"/>
      <c r="H26" s="464"/>
      <c r="I26" s="465"/>
    </row>
    <row r="27" spans="1:9" x14ac:dyDescent="0.25">
      <c r="A27" s="464"/>
      <c r="B27" s="800"/>
      <c r="C27" s="801"/>
      <c r="D27" s="801"/>
      <c r="E27" s="802"/>
      <c r="F27" s="464"/>
      <c r="G27" s="464"/>
      <c r="H27" s="464"/>
      <c r="I27" s="465"/>
    </row>
    <row r="28" spans="1:9" x14ac:dyDescent="0.25">
      <c r="A28" s="464"/>
      <c r="B28" s="800"/>
      <c r="C28" s="801"/>
      <c r="D28" s="801"/>
      <c r="E28" s="802"/>
      <c r="F28" s="464"/>
      <c r="G28" s="464"/>
      <c r="H28" s="464"/>
      <c r="I28" s="465"/>
    </row>
    <row r="29" spans="1:9" x14ac:dyDescent="0.25">
      <c r="A29" s="464"/>
      <c r="B29" s="800"/>
      <c r="C29" s="801"/>
      <c r="D29" s="801"/>
      <c r="E29" s="802"/>
      <c r="F29" s="464"/>
      <c r="G29" s="464"/>
      <c r="H29" s="464"/>
      <c r="I29" s="465"/>
    </row>
    <row r="30" spans="1:9" x14ac:dyDescent="0.25">
      <c r="A30" s="464"/>
      <c r="B30" s="800"/>
      <c r="C30" s="801"/>
      <c r="D30" s="801"/>
      <c r="E30" s="802"/>
      <c r="F30" s="464"/>
      <c r="G30" s="464"/>
      <c r="H30" s="464"/>
      <c r="I30" s="465"/>
    </row>
    <row r="31" spans="1:9" x14ac:dyDescent="0.25">
      <c r="A31" s="464"/>
      <c r="B31" s="800"/>
      <c r="C31" s="801"/>
      <c r="D31" s="801"/>
      <c r="E31" s="802"/>
      <c r="F31" s="464"/>
      <c r="G31" s="464"/>
      <c r="H31" s="464"/>
      <c r="I31" s="465"/>
    </row>
    <row r="32" spans="1:9" x14ac:dyDescent="0.25">
      <c r="A32" s="464"/>
      <c r="B32" s="800"/>
      <c r="C32" s="801"/>
      <c r="D32" s="801"/>
      <c r="E32" s="802"/>
      <c r="F32" s="464"/>
      <c r="G32" s="464"/>
      <c r="H32" s="464"/>
      <c r="I32" s="465"/>
    </row>
    <row r="33" spans="1:9" x14ac:dyDescent="0.25">
      <c r="A33" s="464"/>
      <c r="B33" s="800"/>
      <c r="C33" s="801"/>
      <c r="D33" s="801"/>
      <c r="E33" s="802"/>
      <c r="F33" s="464"/>
      <c r="G33" s="464"/>
      <c r="H33" s="464"/>
      <c r="I33" s="465"/>
    </row>
    <row r="34" spans="1:9" x14ac:dyDescent="0.25">
      <c r="A34" s="464"/>
      <c r="B34" s="800"/>
      <c r="C34" s="801"/>
      <c r="D34" s="801"/>
      <c r="E34" s="802"/>
      <c r="F34" s="464"/>
      <c r="G34" s="464"/>
      <c r="H34" s="464"/>
      <c r="I34" s="465"/>
    </row>
    <row r="35" spans="1:9" x14ac:dyDescent="0.25">
      <c r="A35" s="464"/>
      <c r="B35" s="800"/>
      <c r="C35" s="801"/>
      <c r="D35" s="801"/>
      <c r="E35" s="802"/>
      <c r="F35" s="464"/>
      <c r="G35" s="464"/>
      <c r="H35" s="464"/>
      <c r="I35" s="465"/>
    </row>
    <row r="36" spans="1:9" x14ac:dyDescent="0.25">
      <c r="A36" s="464"/>
      <c r="B36" s="800"/>
      <c r="C36" s="801"/>
      <c r="D36" s="801"/>
      <c r="E36" s="802"/>
      <c r="F36" s="464"/>
      <c r="G36" s="464"/>
      <c r="H36" s="464"/>
      <c r="I36" s="465"/>
    </row>
    <row r="37" spans="1:9" x14ac:dyDescent="0.25">
      <c r="A37" s="464"/>
      <c r="B37" s="800"/>
      <c r="C37" s="801"/>
      <c r="D37" s="801"/>
      <c r="E37" s="802"/>
      <c r="F37" s="464"/>
      <c r="G37" s="464"/>
      <c r="H37" s="464"/>
      <c r="I37" s="465"/>
    </row>
    <row r="38" spans="1:9" x14ac:dyDescent="0.25">
      <c r="A38" s="464"/>
      <c r="B38" s="800"/>
      <c r="C38" s="801"/>
      <c r="D38" s="801"/>
      <c r="E38" s="802"/>
      <c r="F38" s="464"/>
      <c r="G38" s="464"/>
      <c r="H38" s="464"/>
      <c r="I38" s="465"/>
    </row>
    <row r="39" spans="1:9" ht="7.5" customHeight="1" x14ac:dyDescent="0.25">
      <c r="A39" s="454"/>
      <c r="B39" s="454"/>
      <c r="C39" s="454"/>
      <c r="D39" s="454"/>
      <c r="E39" s="454"/>
      <c r="F39" s="454"/>
      <c r="G39" s="454"/>
      <c r="H39" s="454"/>
      <c r="I39" s="454"/>
    </row>
    <row r="40" spans="1:9" s="20" customFormat="1" x14ac:dyDescent="0.2">
      <c r="A40" s="408"/>
      <c r="B40" s="409"/>
      <c r="C40" s="409"/>
      <c r="D40" s="409"/>
      <c r="E40" s="409"/>
      <c r="F40" s="409"/>
      <c r="G40" s="409"/>
      <c r="H40" s="409"/>
      <c r="I40" s="410"/>
    </row>
    <row r="41" spans="1:9" s="20" customFormat="1" x14ac:dyDescent="0.2">
      <c r="A41" s="411"/>
      <c r="B41" s="548" t="s">
        <v>536</v>
      </c>
      <c r="C41" s="412"/>
      <c r="D41" s="412"/>
      <c r="E41" s="412"/>
      <c r="F41" s="548" t="s">
        <v>537</v>
      </c>
      <c r="G41" s="412"/>
      <c r="H41" s="412"/>
      <c r="I41" s="413"/>
    </row>
    <row r="42" spans="1:9" s="20" customFormat="1" x14ac:dyDescent="0.2">
      <c r="A42" s="427"/>
      <c r="B42" s="406" t="s">
        <v>167</v>
      </c>
      <c r="C42" s="406"/>
      <c r="D42" s="415"/>
      <c r="E42" s="415" t="s">
        <v>472</v>
      </c>
      <c r="F42" s="415"/>
      <c r="G42" s="415"/>
      <c r="H42" s="415"/>
      <c r="I42" s="416"/>
    </row>
  </sheetData>
  <customSheetViews>
    <customSheetView guid="{715E90F1-CD54-4010-AF2A-F1142E0A1E81}" showPageBreaks="1" showGridLines="0">
      <pageMargins left="0.19685039370078741" right="0.19685039370078741" top="0.39370078740157483" bottom="0.19685039370078741" header="0.31496062992125984" footer="0.31496062992125984"/>
      <printOptions horizontalCentered="1"/>
      <pageSetup orientation="portrait" r:id="rId1"/>
    </customSheetView>
    <customSheetView guid="{0B53B832-AD86-4C8F-805A-2F70F28121AE}" showPageBreaks="1" showGridLines="0">
      <pageMargins left="0.19685039370078741" right="0.19685039370078741" top="0.39370078740157483" bottom="0.19685039370078741" header="0.31496062992125984" footer="0.31496062992125984"/>
      <printOptions horizontalCentered="1"/>
      <pageSetup orientation="portrait" r:id="rId2"/>
    </customSheetView>
  </customSheetViews>
  <mergeCells count="29">
    <mergeCell ref="B36:E36"/>
    <mergeCell ref="B37:E37"/>
    <mergeCell ref="B38:E38"/>
    <mergeCell ref="B31:E31"/>
    <mergeCell ref="B32:E32"/>
    <mergeCell ref="B33:E33"/>
    <mergeCell ref="B34:E34"/>
    <mergeCell ref="B35:E35"/>
    <mergeCell ref="B26:E26"/>
    <mergeCell ref="B27:E27"/>
    <mergeCell ref="B28:E28"/>
    <mergeCell ref="B29:E29"/>
    <mergeCell ref="B30:E30"/>
    <mergeCell ref="B21:E21"/>
    <mergeCell ref="B22:E22"/>
    <mergeCell ref="B23:E23"/>
    <mergeCell ref="B24:E24"/>
    <mergeCell ref="B25:E25"/>
    <mergeCell ref="B16:E16"/>
    <mergeCell ref="B17:E17"/>
    <mergeCell ref="B18:E18"/>
    <mergeCell ref="B19:E19"/>
    <mergeCell ref="B20:E20"/>
    <mergeCell ref="A6:G9"/>
    <mergeCell ref="B14:E14"/>
    <mergeCell ref="B13:E13"/>
    <mergeCell ref="B12:E12"/>
    <mergeCell ref="B15:E15"/>
    <mergeCell ref="A10:I10"/>
  </mergeCells>
  <printOptions horizontalCentered="1"/>
  <pageMargins left="0.19685039370078741" right="0.19685039370078741" top="0.39370078740157483" bottom="0.19685039370078741" header="0.31496062992125984" footer="0.31496062992125984"/>
  <pageSetup orientation="portrait" r:id="rId3"/>
  <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C000"/>
  </sheetPr>
  <dimension ref="A1:AX50"/>
  <sheetViews>
    <sheetView showGridLines="0" workbookViewId="0">
      <selection activeCell="A9" sqref="A9"/>
    </sheetView>
  </sheetViews>
  <sheetFormatPr baseColWidth="10" defaultRowHeight="14.25" x14ac:dyDescent="0.2"/>
  <cols>
    <col min="1" max="15" width="11" style="20" customWidth="1"/>
    <col min="16" max="16384" width="11.42578125" style="20"/>
  </cols>
  <sheetData>
    <row r="1" spans="1:50" s="297" customFormat="1" x14ac:dyDescent="0.25">
      <c r="A1" s="385" t="str">
        <f>DEPEND</f>
        <v>SECRETARÍA DE COMUNICACIONES Y TRANSPORTES</v>
      </c>
      <c r="B1" s="386"/>
      <c r="C1" s="386"/>
      <c r="D1" s="386"/>
      <c r="E1" s="386"/>
      <c r="F1" s="386"/>
      <c r="G1" s="386"/>
      <c r="H1" s="386"/>
      <c r="I1" s="386"/>
      <c r="J1" s="386"/>
      <c r="K1" s="386"/>
      <c r="L1" s="386"/>
      <c r="M1" s="386"/>
      <c r="N1" s="386"/>
      <c r="O1" s="387"/>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row>
    <row r="2" spans="1:50" s="297" customFormat="1" x14ac:dyDescent="0.25">
      <c r="A2" s="388" t="str">
        <f>SUBS</f>
        <v>SUBSECRETARÍA DE TRANSPORTE</v>
      </c>
      <c r="B2" s="389"/>
      <c r="C2" s="389"/>
      <c r="D2" s="389"/>
      <c r="E2" s="389"/>
      <c r="F2" s="390"/>
      <c r="G2" s="390"/>
      <c r="H2" s="390"/>
      <c r="I2" s="390"/>
      <c r="J2" s="390"/>
      <c r="K2" s="390"/>
      <c r="L2" s="390"/>
      <c r="M2" s="390"/>
      <c r="N2" s="390"/>
      <c r="O2" s="391"/>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row>
    <row r="3" spans="1:50" s="297" customFormat="1" x14ac:dyDescent="0.25">
      <c r="A3" s="388" t="str">
        <f>AREA</f>
        <v xml:space="preserve">DIRECCIÓN GENERAL DE TRANSPORTE FERROVIARIO Y MULTIMODAL </v>
      </c>
      <c r="B3" s="389"/>
      <c r="C3" s="389"/>
      <c r="D3" s="389"/>
      <c r="E3" s="389"/>
      <c r="F3" s="390"/>
      <c r="G3" s="390"/>
      <c r="H3" s="390"/>
      <c r="I3" s="390"/>
      <c r="J3" s="390"/>
      <c r="K3" s="390"/>
      <c r="L3" s="390"/>
      <c r="M3" s="390"/>
      <c r="N3" s="390"/>
      <c r="O3" s="391"/>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row>
    <row r="4" spans="1:50" s="297" customFormat="1" x14ac:dyDescent="0.25">
      <c r="A4" s="423"/>
      <c r="B4" s="389"/>
      <c r="C4" s="389"/>
      <c r="D4" s="389"/>
      <c r="E4" s="389"/>
      <c r="F4" s="390"/>
      <c r="G4" s="390"/>
      <c r="H4" s="390"/>
      <c r="I4" s="390"/>
      <c r="J4" s="390"/>
      <c r="K4" s="390"/>
      <c r="L4" s="390"/>
      <c r="M4" s="390"/>
      <c r="N4" s="390"/>
      <c r="O4" s="391"/>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row>
    <row r="5" spans="1:50" s="297" customFormat="1" x14ac:dyDescent="0.25">
      <c r="A5" s="392" t="str">
        <f>TIPOLICIT&amp;" N° "&amp;LICIT</f>
        <v>INVITACIÓN  NACIONAL N° LO-009000988-N16-2012</v>
      </c>
      <c r="B5" s="389"/>
      <c r="C5" s="389"/>
      <c r="D5" s="389"/>
      <c r="E5" s="389"/>
      <c r="F5" s="390"/>
      <c r="G5" s="390"/>
      <c r="H5" s="390"/>
      <c r="I5" s="390"/>
      <c r="J5" s="390"/>
      <c r="K5" s="390"/>
      <c r="L5" s="390"/>
      <c r="M5" s="390"/>
      <c r="N5" s="390"/>
      <c r="O5" s="393" t="s">
        <v>558</v>
      </c>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row>
    <row r="6" spans="1:50" s="297" customFormat="1" x14ac:dyDescent="0.25">
      <c r="A6" s="731" t="str">
        <f>""&amp;OBRA</f>
        <v>“LA SUPERVISIÓN DE LA INSTALACIÓN DE DISPOSITIVOS DE SEGURIDAD EN LOS CRUCES A NIVEL DE DIVERSAS LÍNEAS FERROVIARIAS CON OTRAS VIALIDADES QUE SE UBICARÁN EN TODA LA REPÚBLICA MEXICANA”</v>
      </c>
      <c r="B6" s="732"/>
      <c r="C6" s="732"/>
      <c r="D6" s="732"/>
      <c r="E6" s="732"/>
      <c r="F6" s="732"/>
      <c r="G6" s="732"/>
      <c r="H6" s="732"/>
      <c r="I6" s="732"/>
      <c r="J6" s="732"/>
      <c r="K6" s="390"/>
      <c r="L6" s="390"/>
      <c r="M6" s="390"/>
      <c r="N6" s="390"/>
      <c r="O6" s="393" t="s">
        <v>614</v>
      </c>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row>
    <row r="7" spans="1:50" s="297" customFormat="1" x14ac:dyDescent="0.25">
      <c r="A7" s="733"/>
      <c r="B7" s="732"/>
      <c r="C7" s="732"/>
      <c r="D7" s="732"/>
      <c r="E7" s="732"/>
      <c r="F7" s="732"/>
      <c r="G7" s="732"/>
      <c r="H7" s="732"/>
      <c r="I7" s="732"/>
      <c r="J7" s="732"/>
      <c r="K7" s="390"/>
      <c r="L7" s="390"/>
      <c r="M7" s="390"/>
      <c r="N7" s="390"/>
      <c r="O7" s="394" t="str">
        <f>"FECHA: "&amp;TEXT(FECHALICIT,"DD-MMM-AAAA")</f>
        <v>FECHA: 02-jul-2012</v>
      </c>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row>
    <row r="8" spans="1:50" s="297" customFormat="1" x14ac:dyDescent="0.25">
      <c r="A8" s="733"/>
      <c r="B8" s="732"/>
      <c r="C8" s="732"/>
      <c r="D8" s="732"/>
      <c r="E8" s="732"/>
      <c r="F8" s="732"/>
      <c r="G8" s="732"/>
      <c r="H8" s="732"/>
      <c r="I8" s="732"/>
      <c r="J8" s="732"/>
      <c r="K8" s="390"/>
      <c r="L8" s="390"/>
      <c r="M8" s="390"/>
      <c r="N8" s="390"/>
      <c r="O8" s="394" t="s">
        <v>564</v>
      </c>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row>
    <row r="9" spans="1:50" s="297" customFormat="1" x14ac:dyDescent="0.25">
      <c r="A9" s="395"/>
      <c r="B9" s="396"/>
      <c r="C9" s="396"/>
      <c r="D9" s="396"/>
      <c r="E9" s="396"/>
      <c r="F9" s="396"/>
      <c r="G9" s="396"/>
      <c r="H9" s="396"/>
      <c r="I9" s="396"/>
      <c r="J9" s="396"/>
      <c r="K9" s="396"/>
      <c r="L9" s="396"/>
      <c r="M9" s="396"/>
      <c r="N9" s="396"/>
      <c r="O9" s="397"/>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row>
    <row r="10" spans="1:50" s="38" customFormat="1" ht="22.5" customHeight="1" x14ac:dyDescent="0.2">
      <c r="A10" s="776" t="s">
        <v>209</v>
      </c>
      <c r="B10" s="776"/>
      <c r="C10" s="776"/>
      <c r="D10" s="776"/>
      <c r="E10" s="776"/>
      <c r="F10" s="776"/>
      <c r="G10" s="776"/>
      <c r="H10" s="776"/>
      <c r="I10" s="776"/>
      <c r="J10" s="776"/>
      <c r="K10" s="776"/>
      <c r="L10" s="776"/>
      <c r="M10" s="776"/>
      <c r="N10" s="776"/>
      <c r="O10" s="776"/>
    </row>
    <row r="11" spans="1:50" s="33" customFormat="1" ht="11.25" customHeight="1" x14ac:dyDescent="0.2">
      <c r="A11" s="35" t="s">
        <v>210</v>
      </c>
      <c r="B11" s="35"/>
      <c r="C11" s="320"/>
      <c r="D11" s="322" t="s">
        <v>443</v>
      </c>
      <c r="E11" s="35"/>
      <c r="F11" s="35" t="s">
        <v>211</v>
      </c>
      <c r="G11" s="35"/>
      <c r="H11" s="35"/>
      <c r="I11" s="325"/>
      <c r="J11" s="35"/>
      <c r="K11" s="35"/>
      <c r="L11" s="35"/>
      <c r="M11" s="35"/>
      <c r="N11" s="35"/>
      <c r="O11" s="35"/>
    </row>
    <row r="12" spans="1:50" s="33" customFormat="1" ht="11.25" customHeight="1" x14ac:dyDescent="0.2">
      <c r="A12" s="38" t="s">
        <v>212</v>
      </c>
      <c r="C12" s="321"/>
      <c r="D12" s="323" t="s">
        <v>444</v>
      </c>
      <c r="F12" s="38" t="s">
        <v>213</v>
      </c>
      <c r="H12" s="38"/>
      <c r="I12" s="326"/>
      <c r="K12" s="38"/>
      <c r="N12" s="38"/>
      <c r="O12" s="97"/>
    </row>
    <row r="13" spans="1:50" s="33" customFormat="1" ht="11.25" customHeight="1" x14ac:dyDescent="0.2">
      <c r="A13" s="38" t="s">
        <v>214</v>
      </c>
      <c r="C13" s="324" t="s">
        <v>543</v>
      </c>
      <c r="D13" s="323" t="s">
        <v>533</v>
      </c>
      <c r="F13" s="38" t="s">
        <v>215</v>
      </c>
      <c r="I13" s="326"/>
      <c r="K13" s="98" t="s">
        <v>216</v>
      </c>
      <c r="M13" s="38"/>
      <c r="N13" s="330" t="s">
        <v>537</v>
      </c>
    </row>
    <row r="14" spans="1:50" s="33" customFormat="1" ht="11.25" customHeight="1" x14ac:dyDescent="0.2">
      <c r="A14" s="98" t="s">
        <v>217</v>
      </c>
      <c r="C14" s="321"/>
      <c r="D14" s="323" t="s">
        <v>534</v>
      </c>
      <c r="F14" s="38" t="s">
        <v>218</v>
      </c>
      <c r="H14" s="38"/>
      <c r="I14" s="323" t="s">
        <v>536</v>
      </c>
      <c r="K14" s="38"/>
      <c r="M14" s="38"/>
    </row>
    <row r="15" spans="1:50" s="33" customFormat="1" ht="11.25" customHeight="1" x14ac:dyDescent="0.2">
      <c r="A15" s="38"/>
      <c r="B15" s="38"/>
      <c r="C15" s="321"/>
      <c r="D15" s="321"/>
      <c r="F15" s="38" t="s">
        <v>219</v>
      </c>
      <c r="H15" s="38"/>
      <c r="I15" s="326"/>
      <c r="K15" s="38"/>
      <c r="M15" s="38"/>
      <c r="N15" s="38"/>
    </row>
    <row r="16" spans="1:50" s="33" customFormat="1" ht="11.25" customHeight="1" x14ac:dyDescent="0.2">
      <c r="A16" s="98" t="s">
        <v>220</v>
      </c>
      <c r="B16" s="38"/>
      <c r="C16" s="321"/>
      <c r="D16" s="330" t="s">
        <v>535</v>
      </c>
      <c r="E16" s="38"/>
      <c r="F16" s="38" t="s">
        <v>238</v>
      </c>
      <c r="I16" s="326">
        <v>0</v>
      </c>
      <c r="K16" s="98" t="s">
        <v>221</v>
      </c>
      <c r="N16" s="330" t="s">
        <v>538</v>
      </c>
    </row>
    <row r="17" spans="1:20" s="33" customFormat="1" ht="11.25" customHeight="1" x14ac:dyDescent="0.2">
      <c r="A17" s="38"/>
      <c r="B17" s="38"/>
      <c r="C17" s="99"/>
      <c r="E17" s="38"/>
      <c r="F17" s="98" t="s">
        <v>222</v>
      </c>
      <c r="H17" s="98"/>
      <c r="I17" s="327">
        <f>SUM(I11:I16)</f>
        <v>0</v>
      </c>
      <c r="K17" s="98" t="s">
        <v>223</v>
      </c>
      <c r="N17" s="330" t="s">
        <v>539</v>
      </c>
    </row>
    <row r="18" spans="1:20" s="33" customFormat="1" ht="7.5" customHeight="1" x14ac:dyDescent="0.2"/>
    <row r="19" spans="1:20" s="33" customFormat="1" ht="13.5" customHeight="1" x14ac:dyDescent="0.2">
      <c r="A19" s="25"/>
      <c r="B19" s="25"/>
      <c r="C19" s="100"/>
      <c r="D19" s="101" t="s">
        <v>224</v>
      </c>
      <c r="E19" s="23"/>
      <c r="F19" s="23"/>
      <c r="G19" s="23"/>
      <c r="H19" s="23"/>
      <c r="I19" s="23"/>
      <c r="J19" s="23"/>
      <c r="K19" s="23"/>
      <c r="L19" s="23"/>
      <c r="M19" s="24"/>
      <c r="N19" s="102"/>
      <c r="O19" s="102"/>
    </row>
    <row r="20" spans="1:20" s="33" customFormat="1" ht="45" x14ac:dyDescent="0.2">
      <c r="A20" s="103" t="s">
        <v>225</v>
      </c>
      <c r="B20" s="103" t="s">
        <v>239</v>
      </c>
      <c r="C20" s="110" t="s">
        <v>241</v>
      </c>
      <c r="D20" s="103" t="s">
        <v>226</v>
      </c>
      <c r="E20" s="103" t="s">
        <v>227</v>
      </c>
      <c r="F20" s="103" t="s">
        <v>228</v>
      </c>
      <c r="G20" s="103" t="s">
        <v>229</v>
      </c>
      <c r="H20" s="103" t="s">
        <v>240</v>
      </c>
      <c r="I20" s="103" t="s">
        <v>230</v>
      </c>
      <c r="J20" s="103" t="s">
        <v>231</v>
      </c>
      <c r="K20" s="103" t="s">
        <v>232</v>
      </c>
      <c r="L20" s="110" t="s">
        <v>233</v>
      </c>
      <c r="M20" s="110" t="s">
        <v>234</v>
      </c>
      <c r="N20" s="110" t="s">
        <v>235</v>
      </c>
      <c r="O20" s="110" t="s">
        <v>236</v>
      </c>
    </row>
    <row r="21" spans="1:20" s="33" customFormat="1" ht="11.25" x14ac:dyDescent="0.2">
      <c r="A21" s="104"/>
      <c r="C21" s="36" t="s">
        <v>237</v>
      </c>
      <c r="D21" s="328">
        <v>1.0999999999999999E-2</v>
      </c>
      <c r="E21" s="328">
        <v>0.20399999999999999</v>
      </c>
      <c r="F21" s="328">
        <v>1.0500000000000001E-2</v>
      </c>
      <c r="G21" s="328">
        <v>7.0000000000000001E-3</v>
      </c>
      <c r="H21" s="328">
        <v>1.7500000000000002E-2</v>
      </c>
      <c r="I21" s="328">
        <v>3.15E-2</v>
      </c>
      <c r="J21" s="322" t="s">
        <v>540</v>
      </c>
      <c r="K21" s="329">
        <v>0.01</v>
      </c>
      <c r="L21" s="329">
        <v>0.02</v>
      </c>
      <c r="M21" s="329">
        <v>0.05</v>
      </c>
      <c r="N21" s="104"/>
      <c r="O21" s="104"/>
    </row>
    <row r="22" spans="1:20" s="33" customFormat="1" ht="13.5" customHeight="1" x14ac:dyDescent="0.2">
      <c r="A22" s="107"/>
      <c r="B22" s="108"/>
      <c r="C22" s="109"/>
      <c r="D22" s="107"/>
      <c r="E22" s="107"/>
      <c r="F22" s="107"/>
      <c r="G22" s="107"/>
      <c r="H22" s="107"/>
      <c r="I22" s="107"/>
      <c r="J22" s="107"/>
      <c r="K22" s="107"/>
      <c r="L22" s="107"/>
      <c r="M22" s="107"/>
      <c r="N22" s="107"/>
      <c r="O22" s="107"/>
    </row>
    <row r="23" spans="1:20" s="33" customFormat="1" ht="13.5" customHeight="1" x14ac:dyDescent="0.2">
      <c r="A23" s="470"/>
      <c r="B23" s="471"/>
      <c r="C23" s="471"/>
      <c r="D23" s="471"/>
      <c r="E23" s="471"/>
      <c r="F23" s="471"/>
      <c r="G23" s="471"/>
      <c r="H23" s="471"/>
      <c r="I23" s="471"/>
      <c r="J23" s="471"/>
      <c r="K23" s="471"/>
      <c r="L23" s="471"/>
      <c r="M23" s="471"/>
      <c r="N23" s="471"/>
      <c r="O23" s="472"/>
      <c r="P23" s="105"/>
      <c r="Q23" s="38"/>
    </row>
    <row r="24" spans="1:20" s="33" customFormat="1" ht="13.5" customHeight="1" x14ac:dyDescent="0.2">
      <c r="A24" s="473" t="s">
        <v>541</v>
      </c>
      <c r="B24" s="464"/>
      <c r="C24" s="474">
        <f t="shared" ref="C24:C46" si="0">ROUND($B24*C$17,4)</f>
        <v>0</v>
      </c>
      <c r="D24" s="474">
        <f t="shared" ref="D24:D31" si="1">IF(B24=0,0,IF((C24-(3*SMDF))&lt;0,0,ROUND(((C24-(3*SMDF))*$D$22),2)))</f>
        <v>0</v>
      </c>
      <c r="E24" s="474">
        <f t="shared" ref="E24:E33" si="2">IF(B24=0,0,ROUND(SMDF*$E$22,2))</f>
        <v>0</v>
      </c>
      <c r="F24" s="474">
        <f>ROUND($C24*F$22,2)</f>
        <v>0</v>
      </c>
      <c r="G24" s="474">
        <f t="shared" ref="G24:M39" si="3">ROUND($C24*G$22,2)</f>
        <v>0</v>
      </c>
      <c r="H24" s="473" t="s">
        <v>542</v>
      </c>
      <c r="I24" s="474">
        <f t="shared" si="3"/>
        <v>0</v>
      </c>
      <c r="J24" s="474">
        <f t="shared" si="3"/>
        <v>0</v>
      </c>
      <c r="K24" s="474">
        <f t="shared" si="3"/>
        <v>0</v>
      </c>
      <c r="L24" s="474">
        <f t="shared" si="3"/>
        <v>0</v>
      </c>
      <c r="M24" s="474">
        <f t="shared" si="3"/>
        <v>0</v>
      </c>
      <c r="N24" s="473" t="s">
        <v>544</v>
      </c>
      <c r="O24" s="473" t="s">
        <v>545</v>
      </c>
      <c r="P24" s="105"/>
      <c r="Q24" s="38"/>
      <c r="R24" s="38"/>
      <c r="T24" s="106"/>
    </row>
    <row r="25" spans="1:20" s="33" customFormat="1" ht="13.5" customHeight="1" x14ac:dyDescent="0.2">
      <c r="A25" s="475"/>
      <c r="B25" s="464"/>
      <c r="C25" s="474">
        <f t="shared" si="0"/>
        <v>0</v>
      </c>
      <c r="D25" s="474">
        <f t="shared" si="1"/>
        <v>0</v>
      </c>
      <c r="E25" s="474">
        <f t="shared" si="2"/>
        <v>0</v>
      </c>
      <c r="F25" s="474">
        <f t="shared" ref="F25:M40" si="4">ROUND($C25*F$22,2)</f>
        <v>0</v>
      </c>
      <c r="G25" s="474">
        <f t="shared" si="3"/>
        <v>0</v>
      </c>
      <c r="H25" s="474">
        <f t="shared" si="3"/>
        <v>0</v>
      </c>
      <c r="I25" s="474">
        <f t="shared" si="3"/>
        <v>0</v>
      </c>
      <c r="J25" s="474">
        <f t="shared" si="3"/>
        <v>0</v>
      </c>
      <c r="K25" s="474">
        <f t="shared" si="3"/>
        <v>0</v>
      </c>
      <c r="L25" s="474">
        <f t="shared" si="3"/>
        <v>0</v>
      </c>
      <c r="M25" s="474">
        <f t="shared" si="3"/>
        <v>0</v>
      </c>
      <c r="N25" s="474">
        <f t="shared" ref="N25:N31" si="5">IF(B25=0,0,SUM(E25:M25))</f>
        <v>0</v>
      </c>
      <c r="O25" s="471">
        <f t="shared" ref="O25:O31" si="6">IF(B25=0,0,ROUND((1+N25/B25)*O$18,4))</f>
        <v>0</v>
      </c>
      <c r="P25" s="105"/>
      <c r="Q25" s="38"/>
      <c r="R25" s="38"/>
      <c r="S25" s="38"/>
      <c r="T25" s="106"/>
    </row>
    <row r="26" spans="1:20" s="33" customFormat="1" ht="13.5" customHeight="1" x14ac:dyDescent="0.2">
      <c r="A26" s="475"/>
      <c r="B26" s="464"/>
      <c r="C26" s="474">
        <f t="shared" si="0"/>
        <v>0</v>
      </c>
      <c r="D26" s="474">
        <f t="shared" si="1"/>
        <v>0</v>
      </c>
      <c r="E26" s="474">
        <f t="shared" si="2"/>
        <v>0</v>
      </c>
      <c r="F26" s="474">
        <f t="shared" si="4"/>
        <v>0</v>
      </c>
      <c r="G26" s="474">
        <f t="shared" si="3"/>
        <v>0</v>
      </c>
      <c r="H26" s="474">
        <f t="shared" si="3"/>
        <v>0</v>
      </c>
      <c r="I26" s="474">
        <f t="shared" si="3"/>
        <v>0</v>
      </c>
      <c r="J26" s="474">
        <f t="shared" si="3"/>
        <v>0</v>
      </c>
      <c r="K26" s="474">
        <f t="shared" si="3"/>
        <v>0</v>
      </c>
      <c r="L26" s="474">
        <f t="shared" si="3"/>
        <v>0</v>
      </c>
      <c r="M26" s="474">
        <f t="shared" si="3"/>
        <v>0</v>
      </c>
      <c r="N26" s="474">
        <f t="shared" si="5"/>
        <v>0</v>
      </c>
      <c r="O26" s="471">
        <f t="shared" si="6"/>
        <v>0</v>
      </c>
      <c r="P26" s="105"/>
      <c r="Q26" s="38"/>
      <c r="R26" s="38"/>
      <c r="S26" s="38"/>
      <c r="T26" s="106"/>
    </row>
    <row r="27" spans="1:20" s="33" customFormat="1" ht="13.5" customHeight="1" x14ac:dyDescent="0.2">
      <c r="A27" s="475"/>
      <c r="B27" s="464"/>
      <c r="C27" s="474">
        <f t="shared" si="0"/>
        <v>0</v>
      </c>
      <c r="D27" s="474">
        <f t="shared" si="1"/>
        <v>0</v>
      </c>
      <c r="E27" s="474">
        <f t="shared" si="2"/>
        <v>0</v>
      </c>
      <c r="F27" s="474">
        <f t="shared" si="4"/>
        <v>0</v>
      </c>
      <c r="G27" s="474">
        <f t="shared" si="3"/>
        <v>0</v>
      </c>
      <c r="H27" s="474">
        <f t="shared" si="3"/>
        <v>0</v>
      </c>
      <c r="I27" s="474">
        <f t="shared" si="3"/>
        <v>0</v>
      </c>
      <c r="J27" s="474">
        <f t="shared" si="3"/>
        <v>0</v>
      </c>
      <c r="K27" s="474">
        <f t="shared" si="3"/>
        <v>0</v>
      </c>
      <c r="L27" s="474">
        <f t="shared" si="3"/>
        <v>0</v>
      </c>
      <c r="M27" s="474">
        <f t="shared" si="3"/>
        <v>0</v>
      </c>
      <c r="N27" s="474">
        <f t="shared" si="5"/>
        <v>0</v>
      </c>
      <c r="O27" s="471">
        <f t="shared" si="6"/>
        <v>0</v>
      </c>
      <c r="P27" s="105"/>
      <c r="Q27" s="38"/>
      <c r="R27" s="38"/>
      <c r="T27" s="106"/>
    </row>
    <row r="28" spans="1:20" s="33" customFormat="1" ht="13.5" customHeight="1" x14ac:dyDescent="0.2">
      <c r="A28" s="475"/>
      <c r="B28" s="464"/>
      <c r="C28" s="474">
        <f t="shared" si="0"/>
        <v>0</v>
      </c>
      <c r="D28" s="474">
        <f t="shared" si="1"/>
        <v>0</v>
      </c>
      <c r="E28" s="474">
        <f t="shared" si="2"/>
        <v>0</v>
      </c>
      <c r="F28" s="474">
        <f t="shared" si="4"/>
        <v>0</v>
      </c>
      <c r="G28" s="474">
        <f t="shared" si="3"/>
        <v>0</v>
      </c>
      <c r="H28" s="474">
        <f t="shared" si="3"/>
        <v>0</v>
      </c>
      <c r="I28" s="474">
        <f t="shared" si="3"/>
        <v>0</v>
      </c>
      <c r="J28" s="474">
        <f t="shared" si="3"/>
        <v>0</v>
      </c>
      <c r="K28" s="474">
        <f t="shared" si="3"/>
        <v>0</v>
      </c>
      <c r="L28" s="474">
        <f t="shared" si="3"/>
        <v>0</v>
      </c>
      <c r="M28" s="474">
        <f t="shared" si="3"/>
        <v>0</v>
      </c>
      <c r="N28" s="474">
        <f t="shared" si="5"/>
        <v>0</v>
      </c>
      <c r="O28" s="471">
        <f t="shared" si="6"/>
        <v>0</v>
      </c>
      <c r="P28" s="105"/>
      <c r="Q28" s="38"/>
    </row>
    <row r="29" spans="1:20" s="33" customFormat="1" ht="13.5" customHeight="1" x14ac:dyDescent="0.2">
      <c r="A29" s="475"/>
      <c r="B29" s="464"/>
      <c r="C29" s="474">
        <f t="shared" si="0"/>
        <v>0</v>
      </c>
      <c r="D29" s="474">
        <f t="shared" si="1"/>
        <v>0</v>
      </c>
      <c r="E29" s="474">
        <f t="shared" si="2"/>
        <v>0</v>
      </c>
      <c r="F29" s="474">
        <f t="shared" si="4"/>
        <v>0</v>
      </c>
      <c r="G29" s="474">
        <f t="shared" si="3"/>
        <v>0</v>
      </c>
      <c r="H29" s="474">
        <f t="shared" si="3"/>
        <v>0</v>
      </c>
      <c r="I29" s="474">
        <f t="shared" si="3"/>
        <v>0</v>
      </c>
      <c r="J29" s="474">
        <f t="shared" si="3"/>
        <v>0</v>
      </c>
      <c r="K29" s="474">
        <f t="shared" si="3"/>
        <v>0</v>
      </c>
      <c r="L29" s="474">
        <f t="shared" si="3"/>
        <v>0</v>
      </c>
      <c r="M29" s="474">
        <f t="shared" si="3"/>
        <v>0</v>
      </c>
      <c r="N29" s="474">
        <f t="shared" si="5"/>
        <v>0</v>
      </c>
      <c r="O29" s="471">
        <f t="shared" si="6"/>
        <v>0</v>
      </c>
      <c r="P29" s="105"/>
      <c r="Q29" s="38"/>
    </row>
    <row r="30" spans="1:20" s="33" customFormat="1" ht="13.5" customHeight="1" x14ac:dyDescent="0.2">
      <c r="A30" s="475"/>
      <c r="B30" s="464"/>
      <c r="C30" s="474">
        <f t="shared" si="0"/>
        <v>0</v>
      </c>
      <c r="D30" s="474">
        <f t="shared" si="1"/>
        <v>0</v>
      </c>
      <c r="E30" s="474">
        <f t="shared" si="2"/>
        <v>0</v>
      </c>
      <c r="F30" s="474">
        <f t="shared" si="4"/>
        <v>0</v>
      </c>
      <c r="G30" s="474">
        <f t="shared" si="3"/>
        <v>0</v>
      </c>
      <c r="H30" s="474">
        <f t="shared" si="3"/>
        <v>0</v>
      </c>
      <c r="I30" s="474">
        <f t="shared" si="3"/>
        <v>0</v>
      </c>
      <c r="J30" s="474">
        <f t="shared" si="3"/>
        <v>0</v>
      </c>
      <c r="K30" s="474">
        <f t="shared" si="3"/>
        <v>0</v>
      </c>
      <c r="L30" s="474">
        <f t="shared" si="3"/>
        <v>0</v>
      </c>
      <c r="M30" s="474">
        <f t="shared" si="3"/>
        <v>0</v>
      </c>
      <c r="N30" s="474">
        <f t="shared" si="5"/>
        <v>0</v>
      </c>
      <c r="O30" s="471">
        <f t="shared" si="6"/>
        <v>0</v>
      </c>
      <c r="P30" s="105"/>
      <c r="Q30" s="38"/>
    </row>
    <row r="31" spans="1:20" s="33" customFormat="1" ht="13.5" customHeight="1" x14ac:dyDescent="0.2">
      <c r="A31" s="475"/>
      <c r="B31" s="464"/>
      <c r="C31" s="474">
        <f t="shared" si="0"/>
        <v>0</v>
      </c>
      <c r="D31" s="474">
        <f t="shared" si="1"/>
        <v>0</v>
      </c>
      <c r="E31" s="474">
        <f t="shared" si="2"/>
        <v>0</v>
      </c>
      <c r="F31" s="474">
        <f t="shared" si="4"/>
        <v>0</v>
      </c>
      <c r="G31" s="474">
        <f t="shared" si="3"/>
        <v>0</v>
      </c>
      <c r="H31" s="474">
        <f t="shared" si="3"/>
        <v>0</v>
      </c>
      <c r="I31" s="474">
        <f t="shared" si="3"/>
        <v>0</v>
      </c>
      <c r="J31" s="474">
        <f t="shared" si="3"/>
        <v>0</v>
      </c>
      <c r="K31" s="474">
        <f t="shared" si="3"/>
        <v>0</v>
      </c>
      <c r="L31" s="474">
        <f t="shared" si="3"/>
        <v>0</v>
      </c>
      <c r="M31" s="474">
        <f t="shared" si="3"/>
        <v>0</v>
      </c>
      <c r="N31" s="474">
        <f t="shared" si="5"/>
        <v>0</v>
      </c>
      <c r="O31" s="471">
        <f t="shared" si="6"/>
        <v>0</v>
      </c>
      <c r="P31" s="105"/>
      <c r="Q31" s="38"/>
    </row>
    <row r="32" spans="1:20" s="33" customFormat="1" ht="13.5" customHeight="1" x14ac:dyDescent="0.2">
      <c r="A32" s="475"/>
      <c r="B32" s="464"/>
      <c r="C32" s="474">
        <f t="shared" si="0"/>
        <v>0</v>
      </c>
      <c r="D32" s="474">
        <f t="shared" ref="D32:D33" si="7">IF(B32=0,0,IF((C32-(3*SMDF))&lt;0,0,ROUND(((C32-(3*SMDF))*$D$22),2)))</f>
        <v>0</v>
      </c>
      <c r="E32" s="474">
        <f t="shared" ref="E32" si="8">IF(B32=0,0,ROUND(SMDF*$E$22,2))</f>
        <v>0</v>
      </c>
      <c r="F32" s="474">
        <f t="shared" si="4"/>
        <v>0</v>
      </c>
      <c r="G32" s="474">
        <f t="shared" si="3"/>
        <v>0</v>
      </c>
      <c r="H32" s="474">
        <f t="shared" si="3"/>
        <v>0</v>
      </c>
      <c r="I32" s="474">
        <f t="shared" si="3"/>
        <v>0</v>
      </c>
      <c r="J32" s="474">
        <f t="shared" si="3"/>
        <v>0</v>
      </c>
      <c r="K32" s="474">
        <f t="shared" si="3"/>
        <v>0</v>
      </c>
      <c r="L32" s="474">
        <f t="shared" si="3"/>
        <v>0</v>
      </c>
      <c r="M32" s="474">
        <f t="shared" si="3"/>
        <v>0</v>
      </c>
      <c r="N32" s="474">
        <f t="shared" ref="N32" si="9">IF(B32=0,0,SUM(E32:M32))</f>
        <v>0</v>
      </c>
      <c r="O32" s="471">
        <f t="shared" ref="O32" si="10">IF(B32=0,0,ROUND((1+N32/B32)*O$18,4))</f>
        <v>0</v>
      </c>
      <c r="P32" s="105"/>
      <c r="Q32" s="38"/>
    </row>
    <row r="33" spans="1:17" s="33" customFormat="1" ht="13.5" customHeight="1" x14ac:dyDescent="0.2">
      <c r="A33" s="475"/>
      <c r="B33" s="464"/>
      <c r="C33" s="474">
        <f t="shared" si="0"/>
        <v>0</v>
      </c>
      <c r="D33" s="474">
        <f t="shared" si="7"/>
        <v>0</v>
      </c>
      <c r="E33" s="474">
        <f t="shared" si="2"/>
        <v>0</v>
      </c>
      <c r="F33" s="474">
        <f t="shared" si="4"/>
        <v>0</v>
      </c>
      <c r="G33" s="474">
        <f t="shared" si="3"/>
        <v>0</v>
      </c>
      <c r="H33" s="474">
        <f t="shared" si="3"/>
        <v>0</v>
      </c>
      <c r="I33" s="474">
        <f t="shared" si="3"/>
        <v>0</v>
      </c>
      <c r="J33" s="474">
        <f t="shared" si="3"/>
        <v>0</v>
      </c>
      <c r="K33" s="474">
        <f t="shared" si="3"/>
        <v>0</v>
      </c>
      <c r="L33" s="474">
        <f t="shared" si="3"/>
        <v>0</v>
      </c>
      <c r="M33" s="474">
        <f t="shared" si="3"/>
        <v>0</v>
      </c>
      <c r="N33" s="474">
        <f>IF(B33=0,0,SUM(E33:M33))</f>
        <v>0</v>
      </c>
      <c r="O33" s="471">
        <f>IF(B33=0,0,ROUND((1+N33/B33)*O$18,4))</f>
        <v>0</v>
      </c>
      <c r="P33" s="105"/>
      <c r="Q33" s="38"/>
    </row>
    <row r="34" spans="1:17" s="33" customFormat="1" ht="13.5" customHeight="1" x14ac:dyDescent="0.2">
      <c r="A34" s="475"/>
      <c r="B34" s="471"/>
      <c r="C34" s="474">
        <f t="shared" si="0"/>
        <v>0</v>
      </c>
      <c r="D34" s="474">
        <f t="shared" ref="D34:D46" si="11">IF(B34=0,0,IF((C34-(3*SMDF))&lt;0,0,ROUND(((C34-(3*SMDF))*$D$22),2)))</f>
        <v>0</v>
      </c>
      <c r="E34" s="474">
        <f t="shared" ref="E34:E46" si="12">IF(B34=0,0,ROUND(SMDF*$E$22,2))</f>
        <v>0</v>
      </c>
      <c r="F34" s="474">
        <f t="shared" si="4"/>
        <v>0</v>
      </c>
      <c r="G34" s="474">
        <f t="shared" si="3"/>
        <v>0</v>
      </c>
      <c r="H34" s="474">
        <f t="shared" si="3"/>
        <v>0</v>
      </c>
      <c r="I34" s="474">
        <f t="shared" si="3"/>
        <v>0</v>
      </c>
      <c r="J34" s="474">
        <f t="shared" si="3"/>
        <v>0</v>
      </c>
      <c r="K34" s="474">
        <f t="shared" si="3"/>
        <v>0</v>
      </c>
      <c r="L34" s="474">
        <f t="shared" si="3"/>
        <v>0</v>
      </c>
      <c r="M34" s="474">
        <f t="shared" si="3"/>
        <v>0</v>
      </c>
      <c r="N34" s="474">
        <f t="shared" ref="N34:N46" si="13">IF(B34=0,0,SUM(E34:M34))</f>
        <v>0</v>
      </c>
      <c r="O34" s="471">
        <f t="shared" ref="O34:O46" si="14">IF(B34=0,0,ROUND((1+N34/B34)*O$18,4))</f>
        <v>0</v>
      </c>
      <c r="P34" s="105"/>
      <c r="Q34" s="38"/>
    </row>
    <row r="35" spans="1:17" x14ac:dyDescent="0.2">
      <c r="A35" s="475"/>
      <c r="B35" s="471"/>
      <c r="C35" s="474">
        <f t="shared" si="0"/>
        <v>0</v>
      </c>
      <c r="D35" s="474">
        <f t="shared" si="11"/>
        <v>0</v>
      </c>
      <c r="E35" s="474">
        <f t="shared" si="12"/>
        <v>0</v>
      </c>
      <c r="F35" s="474">
        <f t="shared" si="4"/>
        <v>0</v>
      </c>
      <c r="G35" s="474">
        <f t="shared" si="3"/>
        <v>0</v>
      </c>
      <c r="H35" s="474">
        <f t="shared" si="3"/>
        <v>0</v>
      </c>
      <c r="I35" s="474">
        <f t="shared" si="3"/>
        <v>0</v>
      </c>
      <c r="J35" s="474">
        <f t="shared" si="3"/>
        <v>0</v>
      </c>
      <c r="K35" s="474">
        <f t="shared" si="3"/>
        <v>0</v>
      </c>
      <c r="L35" s="474">
        <f t="shared" si="3"/>
        <v>0</v>
      </c>
      <c r="M35" s="474">
        <f t="shared" si="3"/>
        <v>0</v>
      </c>
      <c r="N35" s="474">
        <f t="shared" si="13"/>
        <v>0</v>
      </c>
      <c r="O35" s="471">
        <f t="shared" si="14"/>
        <v>0</v>
      </c>
    </row>
    <row r="36" spans="1:17" x14ac:dyDescent="0.2">
      <c r="A36" s="475"/>
      <c r="B36" s="471"/>
      <c r="C36" s="474">
        <f t="shared" si="0"/>
        <v>0</v>
      </c>
      <c r="D36" s="474">
        <f t="shared" si="11"/>
        <v>0</v>
      </c>
      <c r="E36" s="474">
        <f t="shared" si="12"/>
        <v>0</v>
      </c>
      <c r="F36" s="474">
        <f t="shared" si="4"/>
        <v>0</v>
      </c>
      <c r="G36" s="474">
        <f t="shared" si="3"/>
        <v>0</v>
      </c>
      <c r="H36" s="474">
        <f t="shared" si="3"/>
        <v>0</v>
      </c>
      <c r="I36" s="474">
        <f t="shared" si="3"/>
        <v>0</v>
      </c>
      <c r="J36" s="474">
        <f t="shared" si="3"/>
        <v>0</v>
      </c>
      <c r="K36" s="474">
        <f t="shared" si="3"/>
        <v>0</v>
      </c>
      <c r="L36" s="474">
        <f t="shared" si="3"/>
        <v>0</v>
      </c>
      <c r="M36" s="474">
        <f t="shared" si="3"/>
        <v>0</v>
      </c>
      <c r="N36" s="474">
        <f t="shared" si="13"/>
        <v>0</v>
      </c>
      <c r="O36" s="471">
        <f t="shared" si="14"/>
        <v>0</v>
      </c>
    </row>
    <row r="37" spans="1:17" x14ac:dyDescent="0.2">
      <c r="A37" s="475"/>
      <c r="B37" s="471"/>
      <c r="C37" s="474">
        <f t="shared" si="0"/>
        <v>0</v>
      </c>
      <c r="D37" s="474">
        <f t="shared" si="11"/>
        <v>0</v>
      </c>
      <c r="E37" s="474">
        <f t="shared" si="12"/>
        <v>0</v>
      </c>
      <c r="F37" s="474">
        <f t="shared" si="4"/>
        <v>0</v>
      </c>
      <c r="G37" s="474">
        <f t="shared" si="3"/>
        <v>0</v>
      </c>
      <c r="H37" s="474">
        <f t="shared" si="3"/>
        <v>0</v>
      </c>
      <c r="I37" s="474">
        <f t="shared" si="3"/>
        <v>0</v>
      </c>
      <c r="J37" s="474">
        <f t="shared" si="3"/>
        <v>0</v>
      </c>
      <c r="K37" s="474">
        <f t="shared" si="3"/>
        <v>0</v>
      </c>
      <c r="L37" s="474">
        <f t="shared" si="3"/>
        <v>0</v>
      </c>
      <c r="M37" s="474">
        <f t="shared" si="3"/>
        <v>0</v>
      </c>
      <c r="N37" s="474">
        <f t="shared" si="13"/>
        <v>0</v>
      </c>
      <c r="O37" s="471">
        <f t="shared" si="14"/>
        <v>0</v>
      </c>
    </row>
    <row r="38" spans="1:17" x14ac:dyDescent="0.2">
      <c r="A38" s="475"/>
      <c r="B38" s="471"/>
      <c r="C38" s="474">
        <f t="shared" si="0"/>
        <v>0</v>
      </c>
      <c r="D38" s="474">
        <f t="shared" si="11"/>
        <v>0</v>
      </c>
      <c r="E38" s="474">
        <f t="shared" si="12"/>
        <v>0</v>
      </c>
      <c r="F38" s="474">
        <f t="shared" si="4"/>
        <v>0</v>
      </c>
      <c r="G38" s="474">
        <f t="shared" si="3"/>
        <v>0</v>
      </c>
      <c r="H38" s="474">
        <f t="shared" si="3"/>
        <v>0</v>
      </c>
      <c r="I38" s="474">
        <f t="shared" si="3"/>
        <v>0</v>
      </c>
      <c r="J38" s="474">
        <f t="shared" si="3"/>
        <v>0</v>
      </c>
      <c r="K38" s="474">
        <f t="shared" si="3"/>
        <v>0</v>
      </c>
      <c r="L38" s="474">
        <f t="shared" si="3"/>
        <v>0</v>
      </c>
      <c r="M38" s="474">
        <f t="shared" si="3"/>
        <v>0</v>
      </c>
      <c r="N38" s="474">
        <f t="shared" si="13"/>
        <v>0</v>
      </c>
      <c r="O38" s="471">
        <f t="shared" si="14"/>
        <v>0</v>
      </c>
    </row>
    <row r="39" spans="1:17" x14ac:dyDescent="0.2">
      <c r="A39" s="475"/>
      <c r="B39" s="471"/>
      <c r="C39" s="474">
        <f t="shared" si="0"/>
        <v>0</v>
      </c>
      <c r="D39" s="474">
        <f t="shared" si="11"/>
        <v>0</v>
      </c>
      <c r="E39" s="474">
        <f t="shared" si="12"/>
        <v>0</v>
      </c>
      <c r="F39" s="474">
        <f t="shared" si="4"/>
        <v>0</v>
      </c>
      <c r="G39" s="474">
        <f t="shared" si="3"/>
        <v>0</v>
      </c>
      <c r="H39" s="474">
        <f t="shared" si="3"/>
        <v>0</v>
      </c>
      <c r="I39" s="474">
        <f t="shared" si="3"/>
        <v>0</v>
      </c>
      <c r="J39" s="474">
        <f t="shared" si="3"/>
        <v>0</v>
      </c>
      <c r="K39" s="474">
        <f t="shared" si="3"/>
        <v>0</v>
      </c>
      <c r="L39" s="474">
        <f t="shared" si="3"/>
        <v>0</v>
      </c>
      <c r="M39" s="474">
        <f t="shared" si="3"/>
        <v>0</v>
      </c>
      <c r="N39" s="474">
        <f t="shared" si="13"/>
        <v>0</v>
      </c>
      <c r="O39" s="471">
        <f t="shared" si="14"/>
        <v>0</v>
      </c>
    </row>
    <row r="40" spans="1:17" x14ac:dyDescent="0.2">
      <c r="A40" s="475"/>
      <c r="B40" s="471"/>
      <c r="C40" s="474">
        <f t="shared" si="0"/>
        <v>0</v>
      </c>
      <c r="D40" s="474">
        <f t="shared" si="11"/>
        <v>0</v>
      </c>
      <c r="E40" s="474">
        <f t="shared" si="12"/>
        <v>0</v>
      </c>
      <c r="F40" s="474">
        <f t="shared" si="4"/>
        <v>0</v>
      </c>
      <c r="G40" s="474">
        <f t="shared" si="4"/>
        <v>0</v>
      </c>
      <c r="H40" s="474">
        <f t="shared" si="4"/>
        <v>0</v>
      </c>
      <c r="I40" s="474">
        <f t="shared" si="4"/>
        <v>0</v>
      </c>
      <c r="J40" s="474">
        <f t="shared" si="4"/>
        <v>0</v>
      </c>
      <c r="K40" s="474">
        <f t="shared" si="4"/>
        <v>0</v>
      </c>
      <c r="L40" s="474">
        <f t="shared" si="4"/>
        <v>0</v>
      </c>
      <c r="M40" s="474">
        <f t="shared" si="4"/>
        <v>0</v>
      </c>
      <c r="N40" s="474">
        <f t="shared" si="13"/>
        <v>0</v>
      </c>
      <c r="O40" s="471">
        <f t="shared" si="14"/>
        <v>0</v>
      </c>
    </row>
    <row r="41" spans="1:17" x14ac:dyDescent="0.2">
      <c r="A41" s="475"/>
      <c r="B41" s="471"/>
      <c r="C41" s="474">
        <f t="shared" si="0"/>
        <v>0</v>
      </c>
      <c r="D41" s="474">
        <f t="shared" si="11"/>
        <v>0</v>
      </c>
      <c r="E41" s="474">
        <f t="shared" si="12"/>
        <v>0</v>
      </c>
      <c r="F41" s="474">
        <f t="shared" ref="F41:M46" si="15">ROUND($C41*F$22,2)</f>
        <v>0</v>
      </c>
      <c r="G41" s="474">
        <f t="shared" si="15"/>
        <v>0</v>
      </c>
      <c r="H41" s="474">
        <f t="shared" si="15"/>
        <v>0</v>
      </c>
      <c r="I41" s="474">
        <f t="shared" si="15"/>
        <v>0</v>
      </c>
      <c r="J41" s="474">
        <f t="shared" si="15"/>
        <v>0</v>
      </c>
      <c r="K41" s="474">
        <f t="shared" si="15"/>
        <v>0</v>
      </c>
      <c r="L41" s="474">
        <f t="shared" si="15"/>
        <v>0</v>
      </c>
      <c r="M41" s="474">
        <f t="shared" si="15"/>
        <v>0</v>
      </c>
      <c r="N41" s="474">
        <f t="shared" si="13"/>
        <v>0</v>
      </c>
      <c r="O41" s="471">
        <f t="shared" si="14"/>
        <v>0</v>
      </c>
    </row>
    <row r="42" spans="1:17" x14ac:dyDescent="0.2">
      <c r="A42" s="475"/>
      <c r="B42" s="471"/>
      <c r="C42" s="474">
        <f t="shared" si="0"/>
        <v>0</v>
      </c>
      <c r="D42" s="474">
        <f t="shared" si="11"/>
        <v>0</v>
      </c>
      <c r="E42" s="474">
        <f t="shared" si="12"/>
        <v>0</v>
      </c>
      <c r="F42" s="474">
        <f t="shared" si="15"/>
        <v>0</v>
      </c>
      <c r="G42" s="474">
        <f t="shared" si="15"/>
        <v>0</v>
      </c>
      <c r="H42" s="474">
        <f t="shared" si="15"/>
        <v>0</v>
      </c>
      <c r="I42" s="474">
        <f t="shared" si="15"/>
        <v>0</v>
      </c>
      <c r="J42" s="474">
        <f t="shared" si="15"/>
        <v>0</v>
      </c>
      <c r="K42" s="474">
        <f t="shared" si="15"/>
        <v>0</v>
      </c>
      <c r="L42" s="474">
        <f t="shared" si="15"/>
        <v>0</v>
      </c>
      <c r="M42" s="474">
        <f t="shared" si="15"/>
        <v>0</v>
      </c>
      <c r="N42" s="474">
        <f t="shared" si="13"/>
        <v>0</v>
      </c>
      <c r="O42" s="471">
        <f t="shared" si="14"/>
        <v>0</v>
      </c>
    </row>
    <row r="43" spans="1:17" x14ac:dyDescent="0.2">
      <c r="A43" s="475"/>
      <c r="B43" s="471"/>
      <c r="C43" s="474">
        <f t="shared" si="0"/>
        <v>0</v>
      </c>
      <c r="D43" s="474">
        <f t="shared" si="11"/>
        <v>0</v>
      </c>
      <c r="E43" s="474">
        <f t="shared" si="12"/>
        <v>0</v>
      </c>
      <c r="F43" s="474">
        <f t="shared" si="15"/>
        <v>0</v>
      </c>
      <c r="G43" s="474">
        <f t="shared" si="15"/>
        <v>0</v>
      </c>
      <c r="H43" s="474">
        <f t="shared" si="15"/>
        <v>0</v>
      </c>
      <c r="I43" s="474">
        <f t="shared" si="15"/>
        <v>0</v>
      </c>
      <c r="J43" s="474">
        <f t="shared" si="15"/>
        <v>0</v>
      </c>
      <c r="K43" s="474">
        <f t="shared" si="15"/>
        <v>0</v>
      </c>
      <c r="L43" s="474">
        <f t="shared" si="15"/>
        <v>0</v>
      </c>
      <c r="M43" s="474">
        <f t="shared" si="15"/>
        <v>0</v>
      </c>
      <c r="N43" s="474">
        <f t="shared" si="13"/>
        <v>0</v>
      </c>
      <c r="O43" s="471">
        <f t="shared" si="14"/>
        <v>0</v>
      </c>
    </row>
    <row r="44" spans="1:17" x14ac:dyDescent="0.2">
      <c r="A44" s="475"/>
      <c r="B44" s="471"/>
      <c r="C44" s="474">
        <f t="shared" si="0"/>
        <v>0</v>
      </c>
      <c r="D44" s="474">
        <f t="shared" si="11"/>
        <v>0</v>
      </c>
      <c r="E44" s="474">
        <f t="shared" si="12"/>
        <v>0</v>
      </c>
      <c r="F44" s="474">
        <f t="shared" si="15"/>
        <v>0</v>
      </c>
      <c r="G44" s="474">
        <f t="shared" si="15"/>
        <v>0</v>
      </c>
      <c r="H44" s="474">
        <f t="shared" si="15"/>
        <v>0</v>
      </c>
      <c r="I44" s="474">
        <f t="shared" si="15"/>
        <v>0</v>
      </c>
      <c r="J44" s="474">
        <f t="shared" si="15"/>
        <v>0</v>
      </c>
      <c r="K44" s="474">
        <f t="shared" si="15"/>
        <v>0</v>
      </c>
      <c r="L44" s="474">
        <f t="shared" si="15"/>
        <v>0</v>
      </c>
      <c r="M44" s="474">
        <f t="shared" si="15"/>
        <v>0</v>
      </c>
      <c r="N44" s="474">
        <f t="shared" si="13"/>
        <v>0</v>
      </c>
      <c r="O44" s="471">
        <f t="shared" si="14"/>
        <v>0</v>
      </c>
    </row>
    <row r="45" spans="1:17" x14ac:dyDescent="0.2">
      <c r="A45" s="475"/>
      <c r="B45" s="471"/>
      <c r="C45" s="474">
        <f t="shared" si="0"/>
        <v>0</v>
      </c>
      <c r="D45" s="474">
        <f t="shared" si="11"/>
        <v>0</v>
      </c>
      <c r="E45" s="474">
        <f t="shared" si="12"/>
        <v>0</v>
      </c>
      <c r="F45" s="474">
        <f t="shared" si="15"/>
        <v>0</v>
      </c>
      <c r="G45" s="474">
        <f t="shared" si="15"/>
        <v>0</v>
      </c>
      <c r="H45" s="474">
        <f t="shared" si="15"/>
        <v>0</v>
      </c>
      <c r="I45" s="474">
        <f t="shared" si="15"/>
        <v>0</v>
      </c>
      <c r="J45" s="474">
        <f t="shared" si="15"/>
        <v>0</v>
      </c>
      <c r="K45" s="474">
        <f t="shared" si="15"/>
        <v>0</v>
      </c>
      <c r="L45" s="474">
        <f t="shared" si="15"/>
        <v>0</v>
      </c>
      <c r="M45" s="474">
        <f t="shared" si="15"/>
        <v>0</v>
      </c>
      <c r="N45" s="474">
        <f t="shared" si="13"/>
        <v>0</v>
      </c>
      <c r="O45" s="471">
        <f t="shared" si="14"/>
        <v>0</v>
      </c>
    </row>
    <row r="46" spans="1:17" x14ac:dyDescent="0.2">
      <c r="A46" s="475"/>
      <c r="B46" s="471"/>
      <c r="C46" s="474">
        <f t="shared" si="0"/>
        <v>0</v>
      </c>
      <c r="D46" s="474">
        <f t="shared" si="11"/>
        <v>0</v>
      </c>
      <c r="E46" s="474">
        <f t="shared" si="12"/>
        <v>0</v>
      </c>
      <c r="F46" s="474">
        <f t="shared" si="15"/>
        <v>0</v>
      </c>
      <c r="G46" s="474">
        <f t="shared" si="15"/>
        <v>0</v>
      </c>
      <c r="H46" s="474">
        <f t="shared" si="15"/>
        <v>0</v>
      </c>
      <c r="I46" s="474">
        <f t="shared" si="15"/>
        <v>0</v>
      </c>
      <c r="J46" s="474">
        <f t="shared" si="15"/>
        <v>0</v>
      </c>
      <c r="K46" s="474">
        <f t="shared" si="15"/>
        <v>0</v>
      </c>
      <c r="L46" s="474">
        <f t="shared" si="15"/>
        <v>0</v>
      </c>
      <c r="M46" s="474">
        <f t="shared" si="15"/>
        <v>0</v>
      </c>
      <c r="N46" s="474">
        <f t="shared" si="13"/>
        <v>0</v>
      </c>
      <c r="O46" s="471">
        <f t="shared" si="14"/>
        <v>0</v>
      </c>
    </row>
    <row r="47" spans="1:17" ht="7.5" customHeight="1" x14ac:dyDescent="0.2">
      <c r="A47" s="311"/>
      <c r="B47" s="311"/>
      <c r="C47" s="311"/>
      <c r="D47" s="311"/>
      <c r="E47" s="311"/>
      <c r="F47" s="311"/>
      <c r="G47" s="311"/>
      <c r="H47" s="311"/>
      <c r="I47" s="311"/>
      <c r="J47" s="311"/>
      <c r="K47" s="311"/>
      <c r="L47" s="311"/>
      <c r="M47" s="311"/>
      <c r="N47" s="311"/>
      <c r="O47" s="311"/>
    </row>
    <row r="48" spans="1:17" x14ac:dyDescent="0.2">
      <c r="A48" s="408"/>
      <c r="B48" s="409"/>
      <c r="C48" s="409"/>
      <c r="D48" s="409"/>
      <c r="E48" s="409"/>
      <c r="F48" s="409"/>
      <c r="G48" s="409"/>
      <c r="H48" s="409"/>
      <c r="I48" s="409"/>
      <c r="J48" s="409"/>
      <c r="K48" s="409"/>
      <c r="L48" s="409"/>
      <c r="M48" s="409"/>
      <c r="N48" s="409"/>
      <c r="O48" s="410"/>
    </row>
    <row r="49" spans="1:15" x14ac:dyDescent="0.2">
      <c r="A49" s="411"/>
      <c r="B49" s="412"/>
      <c r="C49" s="412"/>
      <c r="D49" s="412"/>
      <c r="E49" s="412"/>
      <c r="F49" s="547" t="s">
        <v>546</v>
      </c>
      <c r="G49" s="412"/>
      <c r="H49" s="412"/>
      <c r="I49" s="412"/>
      <c r="J49" s="412"/>
      <c r="K49" s="412"/>
      <c r="L49" s="547" t="s">
        <v>547</v>
      </c>
      <c r="M49" s="412"/>
      <c r="N49" s="412"/>
      <c r="O49" s="413"/>
    </row>
    <row r="50" spans="1:15" x14ac:dyDescent="0.2">
      <c r="A50" s="427"/>
      <c r="B50" s="453"/>
      <c r="C50" s="453"/>
      <c r="D50" s="453"/>
      <c r="E50" s="453"/>
      <c r="F50" s="406" t="s">
        <v>167</v>
      </c>
      <c r="G50" s="406"/>
      <c r="H50" s="415"/>
      <c r="I50" s="415"/>
      <c r="J50" s="415"/>
      <c r="K50" s="415" t="s">
        <v>472</v>
      </c>
      <c r="L50" s="415"/>
      <c r="M50" s="415"/>
      <c r="N50" s="415"/>
      <c r="O50" s="416"/>
    </row>
  </sheetData>
  <customSheetViews>
    <customSheetView guid="{715E90F1-CD54-4010-AF2A-F1142E0A1E81}" showPageBreaks="1" showGridLines="0">
      <pageMargins left="0.19685039370078741" right="0.19685039370078741" top="0.39370078740157483" bottom="0.19685039370078741" header="0.31496062992125984" footer="0.31496062992125984"/>
      <printOptions horizontalCentered="1"/>
      <pageSetup scale="80" orientation="landscape" r:id="rId1"/>
    </customSheetView>
    <customSheetView guid="{0B53B832-AD86-4C8F-805A-2F70F28121AE}" showPageBreaks="1" showGridLines="0">
      <pageMargins left="0.19685039370078741" right="0.19685039370078741" top="0.39370078740157483" bottom="0.19685039370078741" header="0.31496062992125984" footer="0.31496062992125984"/>
      <printOptions horizontalCentered="1"/>
      <pageSetup scale="80" orientation="landscape" r:id="rId2"/>
    </customSheetView>
  </customSheetViews>
  <mergeCells count="2">
    <mergeCell ref="A6:J8"/>
    <mergeCell ref="A10:O10"/>
  </mergeCells>
  <printOptions horizontalCentered="1"/>
  <pageMargins left="0.19685039370078741" right="0.19685039370078741" top="0.39370078740157483" bottom="0.19685039370078741" header="0.31496062992125984" footer="0.31496062992125984"/>
  <pageSetup scale="80" orientation="landscape" r:id="rId3"/>
  <drawing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FFC000"/>
  </sheetPr>
  <dimension ref="A1:AX55"/>
  <sheetViews>
    <sheetView showGridLines="0" workbookViewId="0">
      <selection activeCell="A10" sqref="A10:H10"/>
    </sheetView>
  </sheetViews>
  <sheetFormatPr baseColWidth="10" defaultRowHeight="14.25" x14ac:dyDescent="0.25"/>
  <cols>
    <col min="1" max="1" width="27.5703125" style="40" bestFit="1" customWidth="1"/>
    <col min="2" max="2" width="11.42578125" style="40"/>
    <col min="3" max="3" width="7.7109375" style="40" customWidth="1"/>
    <col min="4" max="16384" width="11.42578125" style="40"/>
  </cols>
  <sheetData>
    <row r="1" spans="1:50" s="297" customFormat="1" x14ac:dyDescent="0.25">
      <c r="A1" s="385" t="str">
        <f>DEPEND</f>
        <v>SECRETARÍA DE COMUNICACIONES Y TRANSPORTES</v>
      </c>
      <c r="B1" s="386"/>
      <c r="C1" s="386"/>
      <c r="D1" s="386"/>
      <c r="E1" s="386"/>
      <c r="F1" s="386"/>
      <c r="G1" s="386"/>
      <c r="H1" s="387"/>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row>
    <row r="2" spans="1:50" s="297" customFormat="1" x14ac:dyDescent="0.25">
      <c r="A2" s="388" t="str">
        <f>SUBS</f>
        <v>SUBSECRETARÍA DE TRANSPORTE</v>
      </c>
      <c r="B2" s="389"/>
      <c r="C2" s="389"/>
      <c r="D2" s="389"/>
      <c r="E2" s="389"/>
      <c r="F2" s="390"/>
      <c r="G2" s="390"/>
      <c r="H2" s="391"/>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row>
    <row r="3" spans="1:50" s="297" customFormat="1" x14ac:dyDescent="0.25">
      <c r="A3" s="388" t="str">
        <f>AREA</f>
        <v xml:space="preserve">DIRECCIÓN GENERAL DE TRANSPORTE FERROVIARIO Y MULTIMODAL </v>
      </c>
      <c r="B3" s="389"/>
      <c r="C3" s="389"/>
      <c r="D3" s="389"/>
      <c r="E3" s="389"/>
      <c r="F3" s="390"/>
      <c r="G3" s="390"/>
      <c r="H3" s="391"/>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row>
    <row r="4" spans="1:50" s="297" customFormat="1" x14ac:dyDescent="0.25">
      <c r="A4" s="445"/>
      <c r="B4" s="389"/>
      <c r="C4" s="389"/>
      <c r="D4" s="389"/>
      <c r="E4" s="389"/>
      <c r="F4" s="390"/>
      <c r="G4" s="390"/>
      <c r="H4" s="391"/>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row>
    <row r="5" spans="1:50" s="297" customFormat="1" x14ac:dyDescent="0.25">
      <c r="A5" s="446" t="str">
        <f>TIPOLICIT&amp;" N° "&amp;LICIT</f>
        <v>INVITACIÓN  NACIONAL N° LO-009000988-N16-2012</v>
      </c>
      <c r="B5" s="389"/>
      <c r="C5" s="389"/>
      <c r="D5" s="389"/>
      <c r="E5" s="389"/>
      <c r="F5" s="390"/>
      <c r="G5" s="390"/>
      <c r="H5" s="393" t="s">
        <v>458</v>
      </c>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row>
    <row r="6" spans="1:50" s="297" customFormat="1" x14ac:dyDescent="0.25">
      <c r="A6" s="780" t="str">
        <f>""&amp;OBRA</f>
        <v>“LA SUPERVISIÓN DE LA INSTALACIÓN DE DISPOSITIVOS DE SEGURIDAD EN LOS CRUCES A NIVEL DE DIVERSAS LÍNEAS FERROVIARIAS CON OTRAS VIALIDADES QUE SE UBICARÁN EN TODA LA REPÚBLICA MEXICANA”</v>
      </c>
      <c r="B6" s="781"/>
      <c r="C6" s="781"/>
      <c r="D6" s="781"/>
      <c r="E6" s="781"/>
      <c r="F6" s="781"/>
      <c r="G6" s="390"/>
      <c r="H6" s="393" t="s">
        <v>615</v>
      </c>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row>
    <row r="7" spans="1:50" s="297" customFormat="1" x14ac:dyDescent="0.25">
      <c r="A7" s="782"/>
      <c r="B7" s="781"/>
      <c r="C7" s="781"/>
      <c r="D7" s="781"/>
      <c r="E7" s="781"/>
      <c r="F7" s="781"/>
      <c r="G7" s="390"/>
      <c r="H7" s="394" t="str">
        <f>"FECHA: "&amp;TEXT(FECHALICIT,"DD-MMM-AAAA")</f>
        <v>FECHA: 02-jul-2012</v>
      </c>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row>
    <row r="8" spans="1:50" s="297" customFormat="1" x14ac:dyDescent="0.25">
      <c r="A8" s="782"/>
      <c r="B8" s="781"/>
      <c r="C8" s="781"/>
      <c r="D8" s="781"/>
      <c r="E8" s="781"/>
      <c r="F8" s="781"/>
      <c r="G8" s="390"/>
      <c r="H8" s="394" t="s">
        <v>564</v>
      </c>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row>
    <row r="9" spans="1:50" s="297" customFormat="1" x14ac:dyDescent="0.25">
      <c r="A9" s="783"/>
      <c r="B9" s="784"/>
      <c r="C9" s="784"/>
      <c r="D9" s="784"/>
      <c r="E9" s="784"/>
      <c r="F9" s="784"/>
      <c r="G9" s="396"/>
      <c r="H9" s="397"/>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row>
    <row r="10" spans="1:50" s="89" customFormat="1" ht="22.5" customHeight="1" x14ac:dyDescent="0.25">
      <c r="A10" s="809" t="s">
        <v>242</v>
      </c>
      <c r="B10" s="809"/>
      <c r="C10" s="809"/>
      <c r="D10" s="809"/>
      <c r="E10" s="809"/>
      <c r="F10" s="809"/>
      <c r="G10" s="809"/>
      <c r="H10" s="809"/>
    </row>
    <row r="11" spans="1:50" x14ac:dyDescent="0.25">
      <c r="A11" s="42" t="s">
        <v>289</v>
      </c>
      <c r="B11" s="332"/>
      <c r="C11" s="113"/>
      <c r="D11" s="42"/>
      <c r="E11" s="42"/>
      <c r="F11" s="42"/>
      <c r="G11" s="42"/>
      <c r="H11" s="42"/>
    </row>
    <row r="12" spans="1:50" x14ac:dyDescent="0.25">
      <c r="A12" s="114" t="s">
        <v>288</v>
      </c>
      <c r="B12" s="331" t="s">
        <v>443</v>
      </c>
      <c r="C12" s="114"/>
      <c r="D12" s="60"/>
      <c r="E12" s="60"/>
      <c r="F12" s="60"/>
      <c r="G12" s="60"/>
      <c r="H12" s="60"/>
    </row>
    <row r="13" spans="1:50" x14ac:dyDescent="0.25">
      <c r="A13" s="114" t="s">
        <v>243</v>
      </c>
      <c r="B13" s="331"/>
      <c r="C13" s="114"/>
      <c r="D13" s="60"/>
      <c r="E13" s="60"/>
      <c r="F13" s="60"/>
      <c r="G13" s="60"/>
      <c r="H13" s="60"/>
    </row>
    <row r="14" spans="1:50" x14ac:dyDescent="0.25">
      <c r="A14" s="115"/>
      <c r="B14" s="115" t="s">
        <v>145</v>
      </c>
      <c r="C14" s="115"/>
      <c r="D14" s="47"/>
      <c r="E14" s="47"/>
      <c r="F14" s="47"/>
      <c r="G14" s="47"/>
      <c r="H14" s="47"/>
    </row>
    <row r="15" spans="1:50" x14ac:dyDescent="0.25">
      <c r="A15" s="116" t="s">
        <v>244</v>
      </c>
      <c r="B15" s="333"/>
      <c r="C15" s="116"/>
      <c r="D15" s="118" t="s">
        <v>245</v>
      </c>
      <c r="E15" s="55"/>
      <c r="F15" s="50"/>
      <c r="G15" s="335"/>
      <c r="H15" s="117"/>
    </row>
    <row r="16" spans="1:50" x14ac:dyDescent="0.25">
      <c r="A16" s="116" t="s">
        <v>246</v>
      </c>
      <c r="B16" s="344" t="s">
        <v>444</v>
      </c>
      <c r="C16" s="116"/>
      <c r="D16" s="118" t="s">
        <v>247</v>
      </c>
      <c r="E16" s="55"/>
      <c r="F16" s="50"/>
      <c r="G16" s="336"/>
      <c r="H16" s="117" t="s">
        <v>248</v>
      </c>
    </row>
    <row r="17" spans="1:8" x14ac:dyDescent="0.25">
      <c r="A17" s="116" t="s">
        <v>249</v>
      </c>
      <c r="B17" s="69"/>
      <c r="C17" s="55"/>
      <c r="D17" s="118" t="s">
        <v>250</v>
      </c>
      <c r="E17" s="55"/>
      <c r="F17" s="50"/>
      <c r="G17" s="336"/>
      <c r="H17" s="117" t="s">
        <v>248</v>
      </c>
    </row>
    <row r="18" spans="1:8" x14ac:dyDescent="0.25">
      <c r="A18" s="116" t="s">
        <v>251</v>
      </c>
      <c r="B18" s="334"/>
      <c r="C18" s="116" t="s">
        <v>248</v>
      </c>
      <c r="D18" s="118" t="s">
        <v>252</v>
      </c>
      <c r="E18" s="55"/>
      <c r="F18" s="50"/>
      <c r="G18" s="336"/>
      <c r="H18" s="50" t="s">
        <v>253</v>
      </c>
    </row>
    <row r="19" spans="1:8" x14ac:dyDescent="0.25">
      <c r="A19" s="116" t="s">
        <v>254</v>
      </c>
      <c r="B19" s="334"/>
      <c r="C19" s="116"/>
      <c r="D19" s="118" t="s">
        <v>255</v>
      </c>
      <c r="E19" s="55"/>
      <c r="F19" s="118"/>
      <c r="G19" s="69"/>
      <c r="H19" s="50"/>
    </row>
    <row r="20" spans="1:8" x14ac:dyDescent="0.25">
      <c r="A20" s="116" t="s">
        <v>256</v>
      </c>
      <c r="B20" s="334"/>
      <c r="C20" s="116" t="s">
        <v>248</v>
      </c>
      <c r="D20" s="118" t="s">
        <v>257</v>
      </c>
      <c r="E20" s="55"/>
      <c r="F20" s="50"/>
      <c r="G20" s="337"/>
      <c r="H20" s="50"/>
    </row>
    <row r="21" spans="1:8" x14ac:dyDescent="0.25">
      <c r="A21" s="116" t="s">
        <v>258</v>
      </c>
      <c r="B21" s="334"/>
      <c r="C21" s="116"/>
      <c r="D21" s="118" t="s">
        <v>259</v>
      </c>
      <c r="E21" s="55"/>
      <c r="F21" s="50"/>
      <c r="G21" s="69"/>
      <c r="H21" s="50"/>
    </row>
    <row r="22" spans="1:8" x14ac:dyDescent="0.25">
      <c r="A22" s="116" t="s">
        <v>551</v>
      </c>
      <c r="B22" s="334"/>
      <c r="C22" s="116"/>
      <c r="D22" s="118" t="s">
        <v>260</v>
      </c>
      <c r="E22" s="55"/>
      <c r="F22" s="50"/>
      <c r="G22" s="69"/>
      <c r="H22" s="117"/>
    </row>
    <row r="23" spans="1:8" x14ac:dyDescent="0.25">
      <c r="A23" s="116" t="s">
        <v>261</v>
      </c>
      <c r="B23" s="334"/>
      <c r="C23" s="116" t="s">
        <v>202</v>
      </c>
      <c r="D23" s="118" t="s">
        <v>262</v>
      </c>
      <c r="E23" s="55"/>
      <c r="F23" s="50"/>
      <c r="G23" s="69"/>
      <c r="H23" s="117"/>
    </row>
    <row r="24" spans="1:8" x14ac:dyDescent="0.25">
      <c r="A24" s="114" t="s">
        <v>263</v>
      </c>
      <c r="B24" s="334"/>
      <c r="C24" s="114" t="s">
        <v>202</v>
      </c>
      <c r="D24" s="120" t="s">
        <v>264</v>
      </c>
      <c r="E24" s="60"/>
      <c r="F24" s="49"/>
      <c r="G24" s="69"/>
      <c r="H24" s="119"/>
    </row>
    <row r="25" spans="1:8" x14ac:dyDescent="0.25">
      <c r="A25" s="115"/>
      <c r="B25" s="121"/>
      <c r="C25" s="115"/>
      <c r="D25" s="122"/>
      <c r="E25" s="47"/>
      <c r="F25" s="48"/>
      <c r="G25" s="48"/>
      <c r="H25" s="121"/>
    </row>
    <row r="26" spans="1:8" x14ac:dyDescent="0.25">
      <c r="A26" s="47"/>
      <c r="B26" s="47"/>
      <c r="C26" s="47"/>
      <c r="D26" s="123" t="s">
        <v>265</v>
      </c>
      <c r="E26" s="124" t="s">
        <v>202</v>
      </c>
      <c r="F26" s="123" t="s">
        <v>266</v>
      </c>
      <c r="G26" s="124" t="s">
        <v>202</v>
      </c>
      <c r="H26" s="123" t="s">
        <v>267</v>
      </c>
    </row>
    <row r="27" spans="1:8" x14ac:dyDescent="0.25">
      <c r="A27" s="125" t="s">
        <v>292</v>
      </c>
      <c r="B27" s="55"/>
      <c r="C27" s="55"/>
      <c r="D27" s="55"/>
      <c r="E27" s="55"/>
      <c r="F27" s="55"/>
      <c r="G27" s="55"/>
      <c r="H27" s="55"/>
    </row>
    <row r="28" spans="1:8" x14ac:dyDescent="0.25">
      <c r="A28" s="116" t="s">
        <v>268</v>
      </c>
      <c r="B28" s="116" t="s">
        <v>269</v>
      </c>
      <c r="C28" s="116"/>
      <c r="D28" s="338"/>
      <c r="E28" s="126">
        <v>1</v>
      </c>
      <c r="F28" s="338"/>
      <c r="G28" s="126">
        <v>0.15</v>
      </c>
      <c r="H28" s="341"/>
    </row>
    <row r="29" spans="1:8" x14ac:dyDescent="0.25">
      <c r="A29" s="116" t="s">
        <v>270</v>
      </c>
      <c r="B29" s="116" t="s">
        <v>271</v>
      </c>
      <c r="C29" s="116"/>
      <c r="D29" s="344" t="s">
        <v>543</v>
      </c>
      <c r="E29" s="126">
        <v>1</v>
      </c>
      <c r="F29" s="344"/>
      <c r="G29" s="126">
        <v>1</v>
      </c>
      <c r="H29" s="344"/>
    </row>
    <row r="30" spans="1:8" x14ac:dyDescent="0.25">
      <c r="A30" s="116" t="s">
        <v>272</v>
      </c>
      <c r="B30" s="116" t="s">
        <v>273</v>
      </c>
      <c r="C30" s="116"/>
      <c r="D30" s="339"/>
      <c r="E30" s="126">
        <v>1</v>
      </c>
      <c r="F30" s="339"/>
      <c r="G30" s="126">
        <v>1</v>
      </c>
      <c r="H30" s="342"/>
    </row>
    <row r="31" spans="1:8" x14ac:dyDescent="0.25">
      <c r="A31" s="116" t="s">
        <v>274</v>
      </c>
      <c r="B31" s="116" t="s">
        <v>275</v>
      </c>
      <c r="C31" s="116"/>
      <c r="D31" s="340"/>
      <c r="E31" s="126">
        <v>0</v>
      </c>
      <c r="F31" s="340"/>
      <c r="G31" s="126">
        <v>0.15</v>
      </c>
      <c r="H31" s="343"/>
    </row>
    <row r="32" spans="1:8" x14ac:dyDescent="0.25">
      <c r="A32" s="129" t="s">
        <v>276</v>
      </c>
      <c r="B32" s="129" t="s">
        <v>145</v>
      </c>
      <c r="C32" s="129"/>
      <c r="D32" s="130">
        <f>SUM(D28:D31)</f>
        <v>0</v>
      </c>
      <c r="E32" s="60"/>
      <c r="F32" s="131">
        <f>SUM(F28:F31)</f>
        <v>0</v>
      </c>
      <c r="G32" s="60"/>
      <c r="H32" s="130">
        <f>SUM(H28:H31)</f>
        <v>0</v>
      </c>
    </row>
    <row r="33" spans="1:8" x14ac:dyDescent="0.25">
      <c r="A33" s="132"/>
      <c r="B33" s="132"/>
      <c r="C33" s="132"/>
      <c r="D33" s="133"/>
      <c r="E33" s="47"/>
      <c r="F33" s="134"/>
      <c r="G33" s="47"/>
      <c r="H33" s="133"/>
    </row>
    <row r="34" spans="1:8" x14ac:dyDescent="0.25">
      <c r="A34" s="125" t="s">
        <v>293</v>
      </c>
      <c r="B34" s="55"/>
      <c r="C34" s="55"/>
      <c r="D34" s="55"/>
      <c r="E34" s="55"/>
      <c r="F34" s="55"/>
      <c r="G34" s="55"/>
      <c r="H34" s="55"/>
    </row>
    <row r="35" spans="1:8" x14ac:dyDescent="0.25">
      <c r="A35" s="116" t="s">
        <v>277</v>
      </c>
      <c r="B35" s="116" t="s">
        <v>278</v>
      </c>
      <c r="C35" s="116"/>
      <c r="D35" s="341">
        <f>G20*G23*G19</f>
        <v>0</v>
      </c>
      <c r="E35" s="126">
        <v>0.05</v>
      </c>
      <c r="F35" s="341">
        <f>I20*I23*I19</f>
        <v>0</v>
      </c>
      <c r="G35" s="126">
        <v>0</v>
      </c>
      <c r="H35" s="341">
        <f>K20*K23*K19</f>
        <v>0</v>
      </c>
    </row>
    <row r="36" spans="1:8" x14ac:dyDescent="0.25">
      <c r="A36" s="116" t="s">
        <v>279</v>
      </c>
      <c r="B36" s="55"/>
      <c r="C36" s="55"/>
      <c r="D36" s="127">
        <v>0</v>
      </c>
      <c r="E36" s="126"/>
      <c r="F36" s="127">
        <v>0</v>
      </c>
      <c r="G36" s="126"/>
      <c r="H36" s="127">
        <v>0</v>
      </c>
    </row>
    <row r="37" spans="1:8" x14ac:dyDescent="0.25">
      <c r="A37" s="116" t="s">
        <v>280</v>
      </c>
      <c r="B37" s="116" t="s">
        <v>281</v>
      </c>
      <c r="C37" s="116"/>
      <c r="D37" s="341">
        <f>(40/200+0.0075*G23)*G21</f>
        <v>0</v>
      </c>
      <c r="E37" s="126">
        <v>0.05</v>
      </c>
      <c r="F37" s="341">
        <f>(40/200+0.0075*I23)*I21</f>
        <v>0</v>
      </c>
      <c r="G37" s="126">
        <v>0</v>
      </c>
      <c r="H37" s="341">
        <f>(40/200+0.0075*K23)*K21</f>
        <v>0</v>
      </c>
    </row>
    <row r="38" spans="1:8" x14ac:dyDescent="0.25">
      <c r="A38" s="116" t="s">
        <v>282</v>
      </c>
      <c r="B38" s="116" t="s">
        <v>283</v>
      </c>
      <c r="C38" s="116"/>
      <c r="D38" s="344" t="s">
        <v>533</v>
      </c>
      <c r="E38" s="126">
        <v>0.15</v>
      </c>
      <c r="F38" s="344"/>
      <c r="G38" s="126">
        <v>0</v>
      </c>
      <c r="H38" s="344"/>
    </row>
    <row r="39" spans="1:8" x14ac:dyDescent="0.25">
      <c r="A39" s="116" t="s">
        <v>284</v>
      </c>
      <c r="B39" s="116" t="s">
        <v>285</v>
      </c>
      <c r="C39" s="116"/>
      <c r="D39" s="342">
        <v>0</v>
      </c>
      <c r="E39" s="126">
        <v>0</v>
      </c>
      <c r="F39" s="342">
        <v>0</v>
      </c>
      <c r="G39" s="126">
        <v>0</v>
      </c>
      <c r="H39" s="342">
        <v>0</v>
      </c>
    </row>
    <row r="40" spans="1:8" x14ac:dyDescent="0.25">
      <c r="A40" s="116" t="s">
        <v>294</v>
      </c>
      <c r="B40" s="116"/>
      <c r="C40" s="116"/>
      <c r="D40" s="128"/>
      <c r="E40" s="126">
        <v>0</v>
      </c>
      <c r="F40" s="128">
        <v>0</v>
      </c>
      <c r="G40" s="126">
        <v>0</v>
      </c>
      <c r="H40" s="128">
        <v>0</v>
      </c>
    </row>
    <row r="41" spans="1:8" x14ac:dyDescent="0.25">
      <c r="A41" s="129" t="s">
        <v>286</v>
      </c>
      <c r="B41" s="129" t="s">
        <v>145</v>
      </c>
      <c r="C41" s="129"/>
      <c r="D41" s="130">
        <f>SUM(D35:D40)</f>
        <v>0</v>
      </c>
      <c r="E41" s="60"/>
      <c r="F41" s="130">
        <f>SUM(F35:F40)</f>
        <v>0</v>
      </c>
      <c r="G41" s="60"/>
      <c r="H41" s="130">
        <f>SUM(H35:H40)</f>
        <v>0</v>
      </c>
    </row>
    <row r="42" spans="1:8" x14ac:dyDescent="0.25">
      <c r="A42" s="132"/>
      <c r="B42" s="132"/>
      <c r="C42" s="132"/>
      <c r="D42" s="133"/>
      <c r="E42" s="47"/>
      <c r="F42" s="133"/>
      <c r="G42" s="47"/>
      <c r="H42" s="133"/>
    </row>
    <row r="43" spans="1:8" x14ac:dyDescent="0.25">
      <c r="A43" s="125" t="s">
        <v>290</v>
      </c>
      <c r="B43" s="129"/>
      <c r="C43" s="129"/>
      <c r="D43" s="130"/>
      <c r="E43" s="60"/>
      <c r="F43" s="130"/>
      <c r="G43" s="60"/>
      <c r="H43" s="130"/>
    </row>
    <row r="44" spans="1:8" x14ac:dyDescent="0.25">
      <c r="A44" s="135" t="s">
        <v>192</v>
      </c>
      <c r="B44" s="135" t="s">
        <v>188</v>
      </c>
      <c r="C44" s="136"/>
      <c r="D44" s="137" t="s">
        <v>193</v>
      </c>
      <c r="E44" s="138"/>
      <c r="F44" s="139" t="s">
        <v>175</v>
      </c>
      <c r="G44" s="60"/>
      <c r="H44" s="130"/>
    </row>
    <row r="45" spans="1:8" x14ac:dyDescent="0.25">
      <c r="A45" s="345" t="s">
        <v>534</v>
      </c>
      <c r="B45" s="140"/>
      <c r="C45" s="141"/>
      <c r="D45" s="142"/>
      <c r="E45" s="143"/>
      <c r="F45" s="142"/>
      <c r="G45" s="60"/>
      <c r="H45" s="130"/>
    </row>
    <row r="46" spans="1:8" x14ac:dyDescent="0.25">
      <c r="A46" s="140"/>
      <c r="B46" s="140"/>
      <c r="C46" s="141"/>
      <c r="D46" s="142"/>
      <c r="E46" s="143"/>
      <c r="F46" s="142"/>
      <c r="G46" s="60"/>
      <c r="H46" s="130"/>
    </row>
    <row r="47" spans="1:8" x14ac:dyDescent="0.25">
      <c r="A47" s="129"/>
      <c r="B47" s="129"/>
      <c r="C47" s="129"/>
      <c r="D47" s="144" t="s">
        <v>295</v>
      </c>
      <c r="E47" s="346" t="s">
        <v>535</v>
      </c>
      <c r="F47" s="142"/>
      <c r="G47" s="60"/>
      <c r="H47" s="130"/>
    </row>
    <row r="48" spans="1:8" x14ac:dyDescent="0.25">
      <c r="A48" s="129"/>
      <c r="B48" s="129"/>
      <c r="C48" s="129"/>
      <c r="D48" s="130"/>
      <c r="E48" s="60"/>
      <c r="F48" s="130"/>
      <c r="G48" s="60"/>
      <c r="H48" s="130"/>
    </row>
    <row r="49" spans="1:8" x14ac:dyDescent="0.25">
      <c r="A49" s="129"/>
      <c r="B49" s="145" t="s">
        <v>291</v>
      </c>
      <c r="C49" s="129"/>
      <c r="D49" s="345" t="s">
        <v>536</v>
      </c>
      <c r="E49" s="126">
        <v>1</v>
      </c>
      <c r="F49" s="345"/>
      <c r="G49" s="126">
        <v>1</v>
      </c>
      <c r="H49" s="345"/>
    </row>
    <row r="50" spans="1:8" x14ac:dyDescent="0.25">
      <c r="A50" s="132"/>
      <c r="B50" s="132"/>
      <c r="C50" s="132"/>
      <c r="D50" s="133"/>
      <c r="E50" s="47"/>
      <c r="F50" s="133"/>
      <c r="G50" s="47"/>
      <c r="H50" s="133"/>
    </row>
    <row r="51" spans="1:8" ht="19.5" customHeight="1" x14ac:dyDescent="0.25">
      <c r="A51" s="148" t="s">
        <v>287</v>
      </c>
      <c r="B51" s="146" t="s">
        <v>145</v>
      </c>
      <c r="C51" s="146"/>
      <c r="D51" s="347" t="s">
        <v>537</v>
      </c>
      <c r="E51" s="348"/>
      <c r="F51" s="347" t="s">
        <v>537</v>
      </c>
      <c r="G51" s="348"/>
      <c r="H51" s="349" t="s">
        <v>537</v>
      </c>
    </row>
    <row r="52" spans="1:8" ht="7.5" customHeight="1" x14ac:dyDescent="0.25">
      <c r="A52" s="454"/>
      <c r="B52" s="454"/>
      <c r="C52" s="454"/>
      <c r="D52" s="454"/>
      <c r="E52" s="454"/>
      <c r="F52" s="454"/>
      <c r="G52" s="454"/>
      <c r="H52" s="454"/>
    </row>
    <row r="53" spans="1:8" x14ac:dyDescent="0.25">
      <c r="A53" s="476"/>
      <c r="B53" s="4"/>
      <c r="C53" s="4"/>
      <c r="D53" s="4"/>
      <c r="E53" s="4"/>
      <c r="F53" s="4"/>
      <c r="G53" s="4"/>
      <c r="H53" s="477"/>
    </row>
    <row r="54" spans="1:8" x14ac:dyDescent="0.25">
      <c r="A54" s="549" t="s">
        <v>538</v>
      </c>
      <c r="B54" s="7"/>
      <c r="C54" s="7"/>
      <c r="D54" s="7"/>
      <c r="E54" s="550" t="s">
        <v>539</v>
      </c>
      <c r="F54" s="7"/>
      <c r="G54" s="7"/>
      <c r="H54" s="455"/>
    </row>
    <row r="55" spans="1:8" x14ac:dyDescent="0.2">
      <c r="A55" s="479" t="s">
        <v>167</v>
      </c>
      <c r="B55" s="10"/>
      <c r="C55" s="10"/>
      <c r="D55" s="415" t="s">
        <v>472</v>
      </c>
      <c r="E55" s="10"/>
      <c r="F55" s="10"/>
      <c r="G55" s="10"/>
      <c r="H55" s="456"/>
    </row>
  </sheetData>
  <customSheetViews>
    <customSheetView guid="{715E90F1-CD54-4010-AF2A-F1142E0A1E81}" showPageBreaks="1" showGridLines="0">
      <pageMargins left="0.19685039370078741" right="0.19685039370078741" top="0.39370078740157483" bottom="0.19685039370078741" header="0.31496062992125984" footer="0.31496062992125984"/>
      <printOptions horizontalCentered="1"/>
      <pageSetup paperSize="122" scale="95" orientation="portrait" r:id="rId1"/>
    </customSheetView>
    <customSheetView guid="{0B53B832-AD86-4C8F-805A-2F70F28121AE}" showPageBreaks="1" showGridLines="0">
      <pageMargins left="0.19685039370078741" right="0.19685039370078741" top="0.39370078740157483" bottom="0.19685039370078741" header="0.31496062992125984" footer="0.31496062992125984"/>
      <printOptions horizontalCentered="1"/>
      <pageSetup paperSize="122" scale="95" orientation="portrait" r:id="rId2"/>
    </customSheetView>
  </customSheetViews>
  <mergeCells count="2">
    <mergeCell ref="A6:F9"/>
    <mergeCell ref="A10:H10"/>
  </mergeCells>
  <printOptions horizontalCentered="1"/>
  <pageMargins left="0.19685039370078741" right="0.19685039370078741" top="0.39370078740157483" bottom="0.19685039370078741" header="0.31496062992125984" footer="0.31496062992125984"/>
  <pageSetup scale="95" orientation="portrait" r:id="rId3"/>
  <drawing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FFC000"/>
  </sheetPr>
  <dimension ref="A1:AX76"/>
  <sheetViews>
    <sheetView showGridLines="0" workbookViewId="0">
      <selection activeCell="A10" sqref="A10:E10"/>
    </sheetView>
  </sheetViews>
  <sheetFormatPr baseColWidth="10" defaultRowHeight="14.25" x14ac:dyDescent="0.2"/>
  <cols>
    <col min="1" max="1" width="3.85546875" style="20" bestFit="1" customWidth="1"/>
    <col min="2" max="2" width="2.28515625" style="20" bestFit="1" customWidth="1"/>
    <col min="3" max="3" width="55.42578125" style="20" bestFit="1" customWidth="1"/>
    <col min="4" max="4" width="16.140625" style="20" customWidth="1"/>
    <col min="5" max="5" width="22.7109375" style="20" customWidth="1"/>
    <col min="6" max="16384" width="11.42578125" style="20"/>
  </cols>
  <sheetData>
    <row r="1" spans="1:50" s="297" customFormat="1" x14ac:dyDescent="0.25">
      <c r="A1" s="385" t="str">
        <f>DEPEND</f>
        <v>SECRETARÍA DE COMUNICACIONES Y TRANSPORTES</v>
      </c>
      <c r="B1" s="386"/>
      <c r="C1" s="386"/>
      <c r="D1" s="386"/>
      <c r="E1" s="387"/>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row>
    <row r="2" spans="1:50" s="297" customFormat="1" x14ac:dyDescent="0.25">
      <c r="A2" s="388" t="str">
        <f>SUBS</f>
        <v>SUBSECRETARÍA DE TRANSPORTE</v>
      </c>
      <c r="B2" s="390"/>
      <c r="C2" s="390"/>
      <c r="D2" s="390"/>
      <c r="E2" s="391"/>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row>
    <row r="3" spans="1:50" s="297" customFormat="1" x14ac:dyDescent="0.25">
      <c r="A3" s="388" t="str">
        <f>AREA</f>
        <v xml:space="preserve">DIRECCIÓN GENERAL DE TRANSPORTE FERROVIARIO Y MULTIMODAL </v>
      </c>
      <c r="B3" s="390"/>
      <c r="C3" s="390"/>
      <c r="D3" s="390"/>
      <c r="E3" s="391"/>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row>
    <row r="4" spans="1:50" s="297" customFormat="1" x14ac:dyDescent="0.25">
      <c r="A4" s="445"/>
      <c r="B4" s="390"/>
      <c r="C4" s="390"/>
      <c r="D4" s="390"/>
      <c r="E4" s="391"/>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row>
    <row r="5" spans="1:50" s="297" customFormat="1" x14ac:dyDescent="0.25">
      <c r="A5" s="446" t="str">
        <f>TIPOLICIT&amp;" N° "&amp;LICIT</f>
        <v>INVITACIÓN  NACIONAL N° LO-009000988-N16-2012</v>
      </c>
      <c r="B5" s="390"/>
      <c r="C5" s="390"/>
      <c r="D5" s="390"/>
      <c r="E5" s="393" t="s">
        <v>457</v>
      </c>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row>
    <row r="6" spans="1:50" s="297" customFormat="1" ht="14.25" customHeight="1" x14ac:dyDescent="0.25">
      <c r="A6" s="780" t="str">
        <f>""&amp;OBRA</f>
        <v>“LA SUPERVISIÓN DE LA INSTALACIÓN DE DISPOSITIVOS DE SEGURIDAD EN LOS CRUCES A NIVEL DE DIVERSAS LÍNEAS FERROVIARIAS CON OTRAS VIALIDADES QUE SE UBICARÁN EN TODA LA REPÚBLICA MEXICANA”</v>
      </c>
      <c r="B6" s="781"/>
      <c r="C6" s="781"/>
      <c r="D6" s="781"/>
      <c r="E6" s="393" t="s">
        <v>616</v>
      </c>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row>
    <row r="7" spans="1:50" s="297" customFormat="1" ht="14.25" customHeight="1" x14ac:dyDescent="0.25">
      <c r="A7" s="782"/>
      <c r="B7" s="781"/>
      <c r="C7" s="781"/>
      <c r="D7" s="781"/>
      <c r="E7" s="394" t="str">
        <f>"FECHA: "&amp;TEXT(FECHALICIT,"DD-MMM-AAAA")</f>
        <v>FECHA: 02-jul-2012</v>
      </c>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row>
    <row r="8" spans="1:50" s="297" customFormat="1" ht="14.25" customHeight="1" x14ac:dyDescent="0.25">
      <c r="A8" s="782"/>
      <c r="B8" s="781"/>
      <c r="C8" s="781"/>
      <c r="D8" s="781"/>
      <c r="E8" s="394" t="s">
        <v>564</v>
      </c>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row>
    <row r="9" spans="1:50" s="297" customFormat="1" ht="14.25" customHeight="1" x14ac:dyDescent="0.25">
      <c r="A9" s="783"/>
      <c r="B9" s="784"/>
      <c r="C9" s="784"/>
      <c r="D9" s="784"/>
      <c r="E9" s="397"/>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row>
    <row r="10" spans="1:50" s="21" customFormat="1" ht="22.5" customHeight="1" x14ac:dyDescent="0.2">
      <c r="A10" s="776" t="s">
        <v>297</v>
      </c>
      <c r="B10" s="776"/>
      <c r="C10" s="776"/>
      <c r="D10" s="776"/>
      <c r="E10" s="776"/>
    </row>
    <row r="11" spans="1:50" x14ac:dyDescent="0.2">
      <c r="A11" s="149"/>
      <c r="B11" s="150"/>
      <c r="C11" s="151" t="s">
        <v>298</v>
      </c>
      <c r="D11" s="152" t="s">
        <v>299</v>
      </c>
      <c r="E11" s="153"/>
    </row>
    <row r="12" spans="1:50" x14ac:dyDescent="0.2">
      <c r="A12" s="39"/>
      <c r="B12" s="25"/>
      <c r="C12" s="25"/>
      <c r="D12" s="154" t="s">
        <v>300</v>
      </c>
      <c r="E12" s="155" t="s">
        <v>559</v>
      </c>
    </row>
    <row r="13" spans="1:50" ht="20.25" customHeight="1" x14ac:dyDescent="0.2">
      <c r="A13" s="170" t="s">
        <v>301</v>
      </c>
      <c r="B13" s="171"/>
      <c r="C13" s="165" t="s">
        <v>302</v>
      </c>
      <c r="D13" s="350" t="s">
        <v>443</v>
      </c>
      <c r="E13" s="350" t="s">
        <v>444</v>
      </c>
    </row>
    <row r="14" spans="1:50" x14ac:dyDescent="0.2">
      <c r="A14" s="172"/>
      <c r="B14" s="173" t="s">
        <v>303</v>
      </c>
      <c r="C14" s="167" t="s">
        <v>304</v>
      </c>
      <c r="D14" s="168"/>
      <c r="E14" s="169">
        <f>E.V.b!P14</f>
        <v>0</v>
      </c>
    </row>
    <row r="15" spans="1:50" x14ac:dyDescent="0.2">
      <c r="A15" s="172"/>
      <c r="B15" s="173" t="s">
        <v>305</v>
      </c>
      <c r="C15" s="167" t="s">
        <v>306</v>
      </c>
      <c r="D15" s="168"/>
      <c r="E15" s="169">
        <f>E.V.b!P15</f>
        <v>0</v>
      </c>
    </row>
    <row r="16" spans="1:50" x14ac:dyDescent="0.2">
      <c r="A16" s="172"/>
      <c r="B16" s="173" t="s">
        <v>307</v>
      </c>
      <c r="C16" s="167" t="s">
        <v>308</v>
      </c>
      <c r="D16" s="168"/>
      <c r="E16" s="169">
        <f>E.V.b!P16</f>
        <v>0</v>
      </c>
    </row>
    <row r="17" spans="1:5" x14ac:dyDescent="0.2">
      <c r="A17" s="172"/>
      <c r="B17" s="173" t="s">
        <v>309</v>
      </c>
      <c r="C17" s="167" t="s">
        <v>310</v>
      </c>
      <c r="D17" s="168"/>
      <c r="E17" s="169">
        <f>E.V.b!P17</f>
        <v>0</v>
      </c>
    </row>
    <row r="18" spans="1:5" x14ac:dyDescent="0.2">
      <c r="A18" s="172"/>
      <c r="B18" s="173" t="s">
        <v>311</v>
      </c>
      <c r="C18" s="167" t="s">
        <v>312</v>
      </c>
      <c r="D18" s="168"/>
      <c r="E18" s="169">
        <f>E.V.b!P18</f>
        <v>0</v>
      </c>
    </row>
    <row r="19" spans="1:5" x14ac:dyDescent="0.2">
      <c r="A19" s="112"/>
      <c r="B19" s="174" t="s">
        <v>313</v>
      </c>
      <c r="C19" s="167" t="s">
        <v>314</v>
      </c>
      <c r="D19" s="168"/>
      <c r="E19" s="169">
        <f>E.V.b!P19</f>
        <v>0</v>
      </c>
    </row>
    <row r="20" spans="1:5" x14ac:dyDescent="0.2">
      <c r="A20" s="172"/>
      <c r="B20" s="173" t="s">
        <v>315</v>
      </c>
      <c r="C20" s="167" t="s">
        <v>316</v>
      </c>
      <c r="D20" s="168"/>
      <c r="E20" s="169">
        <f>E.V.b!P20</f>
        <v>0</v>
      </c>
    </row>
    <row r="21" spans="1:5" x14ac:dyDescent="0.2">
      <c r="A21" s="172"/>
      <c r="B21" s="173" t="s">
        <v>317</v>
      </c>
      <c r="C21" s="167" t="s">
        <v>318</v>
      </c>
      <c r="D21" s="168"/>
      <c r="E21" s="169">
        <f>E.V.b!P21</f>
        <v>0</v>
      </c>
    </row>
    <row r="22" spans="1:5" x14ac:dyDescent="0.2">
      <c r="A22" s="175"/>
      <c r="B22" s="176"/>
      <c r="C22" s="177" t="s">
        <v>319</v>
      </c>
      <c r="D22" s="178">
        <f>SUBTOTAL(9,D14:D21)</f>
        <v>0</v>
      </c>
      <c r="E22" s="178">
        <f>SUBTOTAL(9,E14:E21)</f>
        <v>0</v>
      </c>
    </row>
    <row r="23" spans="1:5" ht="20.25" customHeight="1" x14ac:dyDescent="0.2">
      <c r="A23" s="170" t="s">
        <v>320</v>
      </c>
      <c r="B23" s="171"/>
      <c r="C23" s="179" t="s">
        <v>321</v>
      </c>
      <c r="D23" s="166"/>
      <c r="E23" s="180"/>
    </row>
    <row r="24" spans="1:5" x14ac:dyDescent="0.2">
      <c r="A24" s="172"/>
      <c r="B24" s="173" t="s">
        <v>303</v>
      </c>
      <c r="C24" s="167" t="s">
        <v>322</v>
      </c>
      <c r="D24" s="168"/>
      <c r="E24" s="169">
        <f>E.V.b!P23</f>
        <v>0</v>
      </c>
    </row>
    <row r="25" spans="1:5" x14ac:dyDescent="0.2">
      <c r="A25" s="172"/>
      <c r="B25" s="173" t="s">
        <v>305</v>
      </c>
      <c r="C25" s="167" t="s">
        <v>323</v>
      </c>
      <c r="D25" s="168"/>
      <c r="E25" s="169">
        <f>E.V.b!P24</f>
        <v>0</v>
      </c>
    </row>
    <row r="26" spans="1:5" x14ac:dyDescent="0.2">
      <c r="A26" s="172"/>
      <c r="B26" s="173" t="s">
        <v>307</v>
      </c>
      <c r="C26" s="167" t="s">
        <v>324</v>
      </c>
      <c r="D26" s="168"/>
      <c r="E26" s="169">
        <f>E.V.b!P25</f>
        <v>0</v>
      </c>
    </row>
    <row r="27" spans="1:5" x14ac:dyDescent="0.2">
      <c r="A27" s="172"/>
      <c r="B27" s="173" t="s">
        <v>309</v>
      </c>
      <c r="C27" s="167" t="s">
        <v>325</v>
      </c>
      <c r="D27" s="168"/>
      <c r="E27" s="169">
        <f>E.V.b!P26</f>
        <v>0</v>
      </c>
    </row>
    <row r="28" spans="1:5" x14ac:dyDescent="0.2">
      <c r="A28" s="172"/>
      <c r="B28" s="173" t="s">
        <v>311</v>
      </c>
      <c r="C28" s="167" t="s">
        <v>326</v>
      </c>
      <c r="D28" s="168"/>
      <c r="E28" s="169">
        <f>E.V.b!P27</f>
        <v>0</v>
      </c>
    </row>
    <row r="29" spans="1:5" x14ac:dyDescent="0.2">
      <c r="A29" s="172"/>
      <c r="B29" s="174" t="s">
        <v>313</v>
      </c>
      <c r="C29" s="167" t="s">
        <v>327</v>
      </c>
      <c r="D29" s="168"/>
      <c r="E29" s="169">
        <f>E.V.b!P28</f>
        <v>0</v>
      </c>
    </row>
    <row r="30" spans="1:5" x14ac:dyDescent="0.2">
      <c r="A30" s="172"/>
      <c r="B30" s="173" t="s">
        <v>315</v>
      </c>
      <c r="C30" s="167" t="s">
        <v>328</v>
      </c>
      <c r="D30" s="168"/>
      <c r="E30" s="169">
        <f>E.V.b!P29</f>
        <v>0</v>
      </c>
    </row>
    <row r="31" spans="1:5" x14ac:dyDescent="0.2">
      <c r="A31" s="194"/>
      <c r="B31" s="195"/>
      <c r="C31" s="181" t="s">
        <v>319</v>
      </c>
      <c r="D31" s="182">
        <f>SUBTOTAL(9,D24:D30)</f>
        <v>0</v>
      </c>
      <c r="E31" s="182">
        <f>SUBTOTAL(9,E24:E30)</f>
        <v>0</v>
      </c>
    </row>
    <row r="32" spans="1:5" ht="20.25" customHeight="1" x14ac:dyDescent="0.2">
      <c r="A32" s="170" t="s">
        <v>329</v>
      </c>
      <c r="B32" s="171"/>
      <c r="C32" s="164" t="s">
        <v>330</v>
      </c>
      <c r="D32" s="166"/>
      <c r="E32" s="180"/>
    </row>
    <row r="33" spans="1:5" x14ac:dyDescent="0.2">
      <c r="A33" s="172"/>
      <c r="B33" s="173" t="s">
        <v>303</v>
      </c>
      <c r="C33" s="167" t="s">
        <v>331</v>
      </c>
      <c r="D33" s="168"/>
      <c r="E33" s="169">
        <f>E.V.b!P31</f>
        <v>0</v>
      </c>
    </row>
    <row r="34" spans="1:5" x14ac:dyDescent="0.2">
      <c r="A34" s="172"/>
      <c r="B34" s="173" t="s">
        <v>305</v>
      </c>
      <c r="C34" s="167" t="s">
        <v>332</v>
      </c>
      <c r="D34" s="168"/>
      <c r="E34" s="169">
        <f>E.V.b!P32</f>
        <v>0</v>
      </c>
    </row>
    <row r="35" spans="1:5" x14ac:dyDescent="0.2">
      <c r="A35" s="194"/>
      <c r="B35" s="195"/>
      <c r="C35" s="181" t="s">
        <v>319</v>
      </c>
      <c r="D35" s="182">
        <f>SUBTOTAL(9,D33:D34)</f>
        <v>0</v>
      </c>
      <c r="E35" s="182">
        <f>SUBTOTAL(9,E33:E34)</f>
        <v>0</v>
      </c>
    </row>
    <row r="36" spans="1:5" ht="20.25" customHeight="1" x14ac:dyDescent="0.2">
      <c r="A36" s="170" t="s">
        <v>333</v>
      </c>
      <c r="B36" s="171"/>
      <c r="C36" s="164" t="s">
        <v>334</v>
      </c>
      <c r="D36" s="166"/>
      <c r="E36" s="180"/>
    </row>
    <row r="37" spans="1:5" x14ac:dyDescent="0.2">
      <c r="A37" s="172"/>
      <c r="B37" s="173" t="s">
        <v>303</v>
      </c>
      <c r="C37" s="167" t="s">
        <v>335</v>
      </c>
      <c r="D37" s="168"/>
      <c r="E37" s="169">
        <f>E.V.b!P34</f>
        <v>0</v>
      </c>
    </row>
    <row r="38" spans="1:5" x14ac:dyDescent="0.2">
      <c r="A38" s="172"/>
      <c r="B38" s="173" t="s">
        <v>305</v>
      </c>
      <c r="C38" s="167" t="s">
        <v>336</v>
      </c>
      <c r="D38" s="168"/>
      <c r="E38" s="169">
        <f>E.V.b!P35</f>
        <v>0</v>
      </c>
    </row>
    <row r="39" spans="1:5" x14ac:dyDescent="0.2">
      <c r="A39" s="172"/>
      <c r="B39" s="173" t="s">
        <v>307</v>
      </c>
      <c r="C39" s="167" t="s">
        <v>337</v>
      </c>
      <c r="D39" s="168"/>
      <c r="E39" s="169">
        <f>E.V.b!P36</f>
        <v>0</v>
      </c>
    </row>
    <row r="40" spans="1:5" x14ac:dyDescent="0.2">
      <c r="A40" s="172"/>
      <c r="B40" s="173" t="s">
        <v>309</v>
      </c>
      <c r="C40" s="167" t="s">
        <v>338</v>
      </c>
      <c r="D40" s="168"/>
      <c r="E40" s="169">
        <f>E.V.b!P37</f>
        <v>0</v>
      </c>
    </row>
    <row r="41" spans="1:5" x14ac:dyDescent="0.2">
      <c r="A41" s="194"/>
      <c r="B41" s="195"/>
      <c r="C41" s="181" t="s">
        <v>319</v>
      </c>
      <c r="D41" s="182">
        <f>SUBTOTAL(9,D37:D40)</f>
        <v>0</v>
      </c>
      <c r="E41" s="182">
        <f>SUBTOTAL(9,E37:E40)</f>
        <v>0</v>
      </c>
    </row>
    <row r="42" spans="1:5" ht="20.25" customHeight="1" x14ac:dyDescent="0.2">
      <c r="A42" s="170" t="s">
        <v>339</v>
      </c>
      <c r="B42" s="171"/>
      <c r="C42" s="164" t="s">
        <v>340</v>
      </c>
      <c r="D42" s="166"/>
      <c r="E42" s="183"/>
    </row>
    <row r="43" spans="1:5" x14ac:dyDescent="0.2">
      <c r="A43" s="172"/>
      <c r="B43" s="173" t="s">
        <v>303</v>
      </c>
      <c r="C43" s="167" t="s">
        <v>341</v>
      </c>
      <c r="D43" s="168"/>
      <c r="E43" s="169">
        <f>E.V.b!P39</f>
        <v>0</v>
      </c>
    </row>
    <row r="44" spans="1:5" x14ac:dyDescent="0.2">
      <c r="A44" s="172"/>
      <c r="B44" s="173" t="s">
        <v>305</v>
      </c>
      <c r="C44" s="167" t="s">
        <v>342</v>
      </c>
      <c r="D44" s="168"/>
      <c r="E44" s="169">
        <f>E.V.b!P40</f>
        <v>0</v>
      </c>
    </row>
    <row r="45" spans="1:5" x14ac:dyDescent="0.2">
      <c r="A45" s="172"/>
      <c r="B45" s="173" t="s">
        <v>307</v>
      </c>
      <c r="C45" s="167" t="s">
        <v>343</v>
      </c>
      <c r="D45" s="168"/>
      <c r="E45" s="169">
        <f>E.V.b!P41</f>
        <v>0</v>
      </c>
    </row>
    <row r="46" spans="1:5" x14ac:dyDescent="0.2">
      <c r="A46" s="172"/>
      <c r="B46" s="173" t="s">
        <v>309</v>
      </c>
      <c r="C46" s="167" t="s">
        <v>344</v>
      </c>
      <c r="D46" s="168"/>
      <c r="E46" s="169">
        <f>E.V.b!P42</f>
        <v>0</v>
      </c>
    </row>
    <row r="47" spans="1:5" x14ac:dyDescent="0.2">
      <c r="A47" s="172"/>
      <c r="B47" s="173" t="s">
        <v>311</v>
      </c>
      <c r="C47" s="167" t="s">
        <v>345</v>
      </c>
      <c r="D47" s="168"/>
      <c r="E47" s="169">
        <f>E.V.b!P43</f>
        <v>0</v>
      </c>
    </row>
    <row r="48" spans="1:5" x14ac:dyDescent="0.2">
      <c r="A48" s="172"/>
      <c r="B48" s="174" t="s">
        <v>313</v>
      </c>
      <c r="C48" s="167" t="s">
        <v>346</v>
      </c>
      <c r="D48" s="168"/>
      <c r="E48" s="169">
        <f>E.V.b!P44</f>
        <v>0</v>
      </c>
    </row>
    <row r="49" spans="1:5" x14ac:dyDescent="0.2">
      <c r="A49" s="172"/>
      <c r="B49" s="173" t="s">
        <v>315</v>
      </c>
      <c r="C49" s="167" t="s">
        <v>347</v>
      </c>
      <c r="D49" s="168"/>
      <c r="E49" s="169">
        <f>E.V.b!P45</f>
        <v>0</v>
      </c>
    </row>
    <row r="50" spans="1:5" x14ac:dyDescent="0.2">
      <c r="A50" s="194"/>
      <c r="B50" s="195"/>
      <c r="C50" s="181" t="s">
        <v>319</v>
      </c>
      <c r="D50" s="184">
        <f>SUBTOTAL(9,D43:D49)</f>
        <v>0</v>
      </c>
      <c r="E50" s="184">
        <f>SUBTOTAL(9,E43:E49)</f>
        <v>0</v>
      </c>
    </row>
    <row r="51" spans="1:5" ht="20.25" customHeight="1" x14ac:dyDescent="0.2">
      <c r="A51" s="196" t="s">
        <v>348</v>
      </c>
      <c r="B51" s="197"/>
      <c r="C51" s="185" t="s">
        <v>349</v>
      </c>
      <c r="D51" s="186"/>
      <c r="E51" s="187">
        <f>E.V.b!P46</f>
        <v>0</v>
      </c>
    </row>
    <row r="52" spans="1:5" ht="20.25" customHeight="1" x14ac:dyDescent="0.2">
      <c r="A52" s="198" t="s">
        <v>350</v>
      </c>
      <c r="B52" s="199"/>
      <c r="C52" s="191" t="s">
        <v>351</v>
      </c>
      <c r="D52" s="192"/>
      <c r="E52" s="221">
        <f>E.V.b!P47</f>
        <v>0</v>
      </c>
    </row>
    <row r="53" spans="1:5" ht="20.25" customHeight="1" x14ac:dyDescent="0.2">
      <c r="A53" s="200" t="s">
        <v>352</v>
      </c>
      <c r="B53" s="201"/>
      <c r="C53" s="188" t="s">
        <v>353</v>
      </c>
      <c r="D53" s="189"/>
      <c r="E53" s="190">
        <f>SUM(G53:R53)</f>
        <v>0</v>
      </c>
    </row>
    <row r="54" spans="1:5" x14ac:dyDescent="0.2">
      <c r="A54" s="202"/>
      <c r="B54" s="173" t="s">
        <v>303</v>
      </c>
      <c r="C54" s="167" t="s">
        <v>368</v>
      </c>
      <c r="D54" s="168"/>
      <c r="E54" s="169">
        <f>E.V.b!P49</f>
        <v>0</v>
      </c>
    </row>
    <row r="55" spans="1:5" x14ac:dyDescent="0.2">
      <c r="A55" s="206"/>
      <c r="B55" s="173" t="s">
        <v>305</v>
      </c>
      <c r="C55" s="167" t="s">
        <v>369</v>
      </c>
      <c r="D55" s="207"/>
      <c r="E55" s="169">
        <f>E.V.b!P50</f>
        <v>0</v>
      </c>
    </row>
    <row r="56" spans="1:5" x14ac:dyDescent="0.2">
      <c r="A56" s="203"/>
      <c r="B56" s="204"/>
      <c r="C56" s="181" t="s">
        <v>319</v>
      </c>
      <c r="D56" s="184">
        <f>SUBTOTAL(9,D53:D55)</f>
        <v>0</v>
      </c>
      <c r="E56" s="184">
        <f>SUBTOTAL(9,E53:E55)</f>
        <v>0</v>
      </c>
    </row>
    <row r="57" spans="1:5" ht="20.25" customHeight="1" x14ac:dyDescent="0.2">
      <c r="A57" s="170" t="s">
        <v>354</v>
      </c>
      <c r="B57" s="171"/>
      <c r="C57" s="164" t="s">
        <v>355</v>
      </c>
      <c r="D57" s="180"/>
      <c r="E57" s="180"/>
    </row>
    <row r="58" spans="1:5" x14ac:dyDescent="0.2">
      <c r="A58" s="172"/>
      <c r="B58" s="173" t="s">
        <v>303</v>
      </c>
      <c r="C58" s="167" t="s">
        <v>356</v>
      </c>
      <c r="D58" s="168"/>
      <c r="E58" s="169">
        <f>E.V.b!P52</f>
        <v>0</v>
      </c>
    </row>
    <row r="59" spans="1:5" x14ac:dyDescent="0.2">
      <c r="A59" s="172"/>
      <c r="B59" s="173" t="s">
        <v>305</v>
      </c>
      <c r="C59" s="167" t="s">
        <v>357</v>
      </c>
      <c r="D59" s="168"/>
      <c r="E59" s="169">
        <f>E.V.b!P53</f>
        <v>0</v>
      </c>
    </row>
    <row r="60" spans="1:5" x14ac:dyDescent="0.2">
      <c r="A60" s="172"/>
      <c r="B60" s="173" t="s">
        <v>307</v>
      </c>
      <c r="C60" s="167" t="s">
        <v>358</v>
      </c>
      <c r="D60" s="168"/>
      <c r="E60" s="169">
        <f>E.V.b!P54</f>
        <v>0</v>
      </c>
    </row>
    <row r="61" spans="1:5" x14ac:dyDescent="0.2">
      <c r="A61" s="172"/>
      <c r="B61" s="173"/>
      <c r="C61" s="167" t="s">
        <v>359</v>
      </c>
      <c r="D61" s="168"/>
      <c r="E61" s="169">
        <f>E.V.b!P55</f>
        <v>0</v>
      </c>
    </row>
    <row r="62" spans="1:5" x14ac:dyDescent="0.2">
      <c r="A62" s="172"/>
      <c r="B62" s="173"/>
      <c r="C62" s="167" t="s">
        <v>360</v>
      </c>
      <c r="D62" s="168"/>
      <c r="E62" s="169">
        <f>E.V.b!P56</f>
        <v>0</v>
      </c>
    </row>
    <row r="63" spans="1:5" x14ac:dyDescent="0.2">
      <c r="A63" s="172"/>
      <c r="B63" s="173"/>
      <c r="C63" s="167" t="s">
        <v>361</v>
      </c>
      <c r="D63" s="168"/>
      <c r="E63" s="169">
        <f>E.V.b!P57</f>
        <v>0</v>
      </c>
    </row>
    <row r="64" spans="1:5" x14ac:dyDescent="0.2">
      <c r="A64" s="194"/>
      <c r="B64" s="195"/>
      <c r="C64" s="181" t="s">
        <v>319</v>
      </c>
      <c r="D64" s="182">
        <f>SUBTOTAL(9,D58:D63)</f>
        <v>0</v>
      </c>
      <c r="E64" s="182">
        <f>SUBTOTAL(9,E58:E63)</f>
        <v>0</v>
      </c>
    </row>
    <row r="65" spans="1:5" x14ac:dyDescent="0.2">
      <c r="A65" s="34"/>
      <c r="B65" s="35"/>
      <c r="C65" s="35"/>
      <c r="D65" s="156"/>
      <c r="E65" s="157"/>
    </row>
    <row r="66" spans="1:5" x14ac:dyDescent="0.2">
      <c r="A66" s="37"/>
      <c r="B66" s="38"/>
      <c r="C66" s="158" t="s">
        <v>362</v>
      </c>
      <c r="D66" s="351" t="s">
        <v>543</v>
      </c>
      <c r="E66" s="352" t="s">
        <v>533</v>
      </c>
    </row>
    <row r="67" spans="1:5" x14ac:dyDescent="0.2">
      <c r="A67" s="37"/>
      <c r="B67" s="38"/>
      <c r="C67" s="158" t="s">
        <v>363</v>
      </c>
      <c r="D67" s="353" t="s">
        <v>534</v>
      </c>
      <c r="E67" s="352" t="s">
        <v>535</v>
      </c>
    </row>
    <row r="68" spans="1:5" x14ac:dyDescent="0.2">
      <c r="A68" s="39"/>
      <c r="B68" s="25"/>
      <c r="C68" s="159"/>
      <c r="D68" s="354"/>
      <c r="E68" s="355"/>
    </row>
    <row r="69" spans="1:5" x14ac:dyDescent="0.2">
      <c r="A69" s="34"/>
      <c r="B69" s="35"/>
      <c r="C69" s="35"/>
      <c r="D69" s="356"/>
      <c r="E69" s="357"/>
    </row>
    <row r="70" spans="1:5" x14ac:dyDescent="0.2">
      <c r="A70" s="37"/>
      <c r="B70" s="38"/>
      <c r="C70" s="162" t="s">
        <v>364</v>
      </c>
      <c r="D70" s="358" t="s">
        <v>536</v>
      </c>
      <c r="E70" s="359"/>
    </row>
    <row r="71" spans="1:5" x14ac:dyDescent="0.2">
      <c r="A71" s="37"/>
      <c r="B71" s="38"/>
      <c r="C71" s="162" t="s">
        <v>365</v>
      </c>
      <c r="D71" s="353" t="s">
        <v>537</v>
      </c>
      <c r="E71" s="352" t="s">
        <v>585</v>
      </c>
    </row>
    <row r="72" spans="1:5" x14ac:dyDescent="0.2">
      <c r="A72" s="39"/>
      <c r="B72" s="25"/>
      <c r="C72" s="25"/>
      <c r="D72" s="160"/>
      <c r="E72" s="161"/>
    </row>
    <row r="73" spans="1:5" x14ac:dyDescent="0.2">
      <c r="A73" s="311"/>
      <c r="B73" s="311"/>
      <c r="C73" s="311"/>
      <c r="D73" s="311"/>
      <c r="E73" s="311"/>
    </row>
    <row r="74" spans="1:5" s="40" customFormat="1" x14ac:dyDescent="0.25">
      <c r="A74" s="476"/>
      <c r="B74" s="4"/>
      <c r="C74" s="4"/>
      <c r="D74" s="4"/>
      <c r="E74" s="477"/>
    </row>
    <row r="75" spans="1:5" s="40" customFormat="1" x14ac:dyDescent="0.25">
      <c r="A75" s="478"/>
      <c r="B75" s="7"/>
      <c r="C75" s="550" t="s">
        <v>539</v>
      </c>
      <c r="D75" s="550" t="s">
        <v>540</v>
      </c>
      <c r="E75" s="455"/>
    </row>
    <row r="76" spans="1:5" s="40" customFormat="1" x14ac:dyDescent="0.25">
      <c r="A76" s="480" t="s">
        <v>167</v>
      </c>
      <c r="B76" s="10"/>
      <c r="C76" s="10"/>
      <c r="D76" s="10"/>
      <c r="E76" s="481" t="s">
        <v>472</v>
      </c>
    </row>
  </sheetData>
  <customSheetViews>
    <customSheetView guid="{715E90F1-CD54-4010-AF2A-F1142E0A1E81}" showPageBreaks="1" showGridLines="0">
      <rowBreaks count="1" manualBreakCount="1">
        <brk id="50" max="16383" man="1"/>
      </rowBreaks>
      <pageMargins left="0.19685039370078741" right="0.19685039370078741" top="0.39370078740157483" bottom="0.19685039370078741" header="0.31496062992125984" footer="0.31496062992125984"/>
      <printOptions horizontalCentered="1"/>
      <pageSetup paperSize="122" orientation="portrait" r:id="rId1"/>
    </customSheetView>
    <customSheetView guid="{0B53B832-AD86-4C8F-805A-2F70F28121AE}" showPageBreaks="1" showGridLines="0">
      <rowBreaks count="1" manualBreakCount="1">
        <brk id="50" max="16383" man="1"/>
      </rowBreaks>
      <pageMargins left="0.19685039370078741" right="0.19685039370078741" top="0.39370078740157483" bottom="0.19685039370078741" header="0.31496062992125984" footer="0.31496062992125984"/>
      <printOptions horizontalCentered="1"/>
      <pageSetup paperSize="122" orientation="portrait" r:id="rId2"/>
    </customSheetView>
  </customSheetViews>
  <mergeCells count="2">
    <mergeCell ref="A6:D9"/>
    <mergeCell ref="A10:E10"/>
  </mergeCells>
  <printOptions horizontalCentered="1"/>
  <pageMargins left="0.19685039370078741" right="0.19685039370078741" top="0.39370078740157483" bottom="0.19685039370078741" header="0.31496062992125984" footer="0.31496062992125984"/>
  <pageSetup orientation="portrait" r:id="rId3"/>
  <rowBreaks count="1" manualBreakCount="1">
    <brk id="50" max="16383" man="1"/>
  </rowBreaks>
  <drawing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FFC000"/>
  </sheetPr>
  <dimension ref="A1:AW63"/>
  <sheetViews>
    <sheetView showGridLines="0" zoomScale="80" zoomScaleNormal="80" workbookViewId="0">
      <selection activeCell="A9" sqref="A9"/>
    </sheetView>
  </sheetViews>
  <sheetFormatPr baseColWidth="10" defaultRowHeight="14.25" x14ac:dyDescent="0.2"/>
  <cols>
    <col min="1" max="1" width="3.85546875" style="20" bestFit="1" customWidth="1"/>
    <col min="2" max="2" width="2.28515625" style="20" bestFit="1" customWidth="1"/>
    <col min="3" max="3" width="55.42578125" style="20" bestFit="1" customWidth="1"/>
    <col min="4" max="15" width="12.140625" style="20" customWidth="1"/>
    <col min="16" max="16" width="13.85546875" style="20" customWidth="1"/>
    <col min="17" max="16384" width="11.42578125" style="20"/>
  </cols>
  <sheetData>
    <row r="1" spans="1:49" s="297" customFormat="1" x14ac:dyDescent="0.25">
      <c r="A1" s="385" t="str">
        <f>DEPEND</f>
        <v>SECRETARÍA DE COMUNICACIONES Y TRANSPORTES</v>
      </c>
      <c r="B1" s="386"/>
      <c r="C1" s="386"/>
      <c r="D1" s="386"/>
      <c r="E1" s="386"/>
      <c r="F1" s="386"/>
      <c r="G1" s="386"/>
      <c r="H1" s="386"/>
      <c r="I1" s="386"/>
      <c r="J1" s="386"/>
      <c r="K1" s="386"/>
      <c r="L1" s="386"/>
      <c r="M1" s="386"/>
      <c r="N1" s="386"/>
      <c r="O1" s="386"/>
      <c r="P1" s="387"/>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row>
    <row r="2" spans="1:49" s="297" customFormat="1" x14ac:dyDescent="0.25">
      <c r="A2" s="388" t="str">
        <f>SUBS</f>
        <v>SUBSECRETARÍA DE TRANSPORTE</v>
      </c>
      <c r="B2" s="389"/>
      <c r="C2" s="389"/>
      <c r="D2" s="389"/>
      <c r="E2" s="389"/>
      <c r="F2" s="390"/>
      <c r="G2" s="390"/>
      <c r="H2" s="390"/>
      <c r="I2" s="390"/>
      <c r="J2" s="390"/>
      <c r="K2" s="390"/>
      <c r="L2" s="390"/>
      <c r="M2" s="390"/>
      <c r="N2" s="390"/>
      <c r="O2" s="390"/>
      <c r="P2" s="391"/>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row>
    <row r="3" spans="1:49" s="297" customFormat="1" x14ac:dyDescent="0.25">
      <c r="A3" s="388" t="str">
        <f>AREA</f>
        <v xml:space="preserve">DIRECCIÓN GENERAL DE TRANSPORTE FERROVIARIO Y MULTIMODAL </v>
      </c>
      <c r="B3" s="389"/>
      <c r="C3" s="389"/>
      <c r="D3" s="389"/>
      <c r="E3" s="389"/>
      <c r="F3" s="390"/>
      <c r="G3" s="390"/>
      <c r="H3" s="390"/>
      <c r="I3" s="390"/>
      <c r="J3" s="390"/>
      <c r="K3" s="390"/>
      <c r="L3" s="390"/>
      <c r="M3" s="390"/>
      <c r="N3" s="390"/>
      <c r="O3" s="390"/>
      <c r="P3" s="391"/>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row>
    <row r="4" spans="1:49" s="297" customFormat="1" x14ac:dyDescent="0.25">
      <c r="A4" s="423"/>
      <c r="B4" s="389"/>
      <c r="C4" s="389"/>
      <c r="D4" s="389"/>
      <c r="E4" s="389"/>
      <c r="F4" s="390"/>
      <c r="G4" s="390"/>
      <c r="H4" s="390"/>
      <c r="I4" s="390"/>
      <c r="J4" s="390"/>
      <c r="K4" s="390"/>
      <c r="L4" s="390"/>
      <c r="M4" s="390"/>
      <c r="N4" s="390"/>
      <c r="O4" s="390"/>
      <c r="P4" s="391"/>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row>
    <row r="5" spans="1:49" s="297" customFormat="1" x14ac:dyDescent="0.25">
      <c r="A5" s="392" t="str">
        <f>TIPOLICIT&amp;" N° "&amp;LICIT</f>
        <v>INVITACIÓN  NACIONAL N° LO-009000988-N16-2012</v>
      </c>
      <c r="B5" s="389"/>
      <c r="C5" s="389"/>
      <c r="D5" s="389"/>
      <c r="E5" s="389"/>
      <c r="F5" s="390"/>
      <c r="G5" s="390"/>
      <c r="H5" s="390"/>
      <c r="I5" s="390"/>
      <c r="J5" s="390"/>
      <c r="K5" s="390"/>
      <c r="L5" s="390"/>
      <c r="M5" s="390"/>
      <c r="N5" s="390"/>
      <c r="O5" s="390"/>
      <c r="P5" s="393" t="s">
        <v>456</v>
      </c>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row>
    <row r="6" spans="1:49" s="297" customFormat="1" x14ac:dyDescent="0.25">
      <c r="A6" s="731" t="str">
        <f>""&amp;OBRA</f>
        <v>“LA SUPERVISIÓN DE LA INSTALACIÓN DE DISPOSITIVOS DE SEGURIDAD EN LOS CRUCES A NIVEL DE DIVERSAS LÍNEAS FERROVIARIAS CON OTRAS VIALIDADES QUE SE UBICARÁN EN TODA LA REPÚBLICA MEXICANA”</v>
      </c>
      <c r="B6" s="732"/>
      <c r="C6" s="732"/>
      <c r="D6" s="732"/>
      <c r="E6" s="732"/>
      <c r="F6" s="732"/>
      <c r="G6" s="732"/>
      <c r="H6" s="732"/>
      <c r="I6" s="732"/>
      <c r="J6" s="390"/>
      <c r="K6" s="390"/>
      <c r="L6" s="390"/>
      <c r="M6" s="390"/>
      <c r="N6" s="390"/>
      <c r="O6" s="390"/>
      <c r="P6" s="393" t="s">
        <v>616</v>
      </c>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row>
    <row r="7" spans="1:49" s="297" customFormat="1" x14ac:dyDescent="0.25">
      <c r="A7" s="733"/>
      <c r="B7" s="732"/>
      <c r="C7" s="732"/>
      <c r="D7" s="732"/>
      <c r="E7" s="732"/>
      <c r="F7" s="732"/>
      <c r="G7" s="732"/>
      <c r="H7" s="732"/>
      <c r="I7" s="732"/>
      <c r="J7" s="390"/>
      <c r="K7" s="390"/>
      <c r="L7" s="390"/>
      <c r="M7" s="390"/>
      <c r="N7" s="390"/>
      <c r="O7" s="390"/>
      <c r="P7" s="394" t="str">
        <f>"FECHA: "&amp;TEXT(FECHALICIT,"DD-MMM-AAAA")</f>
        <v>FECHA: 02-jul-2012</v>
      </c>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row>
    <row r="8" spans="1:49" s="297" customFormat="1" x14ac:dyDescent="0.25">
      <c r="A8" s="733"/>
      <c r="B8" s="732"/>
      <c r="C8" s="732"/>
      <c r="D8" s="732"/>
      <c r="E8" s="732"/>
      <c r="F8" s="732"/>
      <c r="G8" s="732"/>
      <c r="H8" s="732"/>
      <c r="I8" s="732"/>
      <c r="J8" s="390"/>
      <c r="K8" s="390"/>
      <c r="L8" s="390"/>
      <c r="M8" s="390"/>
      <c r="N8" s="390"/>
      <c r="O8" s="390"/>
      <c r="P8" s="394" t="s">
        <v>564</v>
      </c>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row>
    <row r="9" spans="1:49" s="297" customFormat="1" x14ac:dyDescent="0.25">
      <c r="A9" s="395"/>
      <c r="B9" s="396"/>
      <c r="C9" s="396"/>
      <c r="D9" s="396"/>
      <c r="E9" s="396"/>
      <c r="F9" s="396"/>
      <c r="G9" s="396"/>
      <c r="H9" s="396"/>
      <c r="I9" s="396"/>
      <c r="J9" s="396"/>
      <c r="K9" s="396"/>
      <c r="L9" s="396"/>
      <c r="M9" s="396"/>
      <c r="N9" s="396"/>
      <c r="O9" s="396"/>
      <c r="P9" s="397"/>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row>
    <row r="10" spans="1:49" s="21" customFormat="1" ht="22.5" customHeight="1" x14ac:dyDescent="0.2">
      <c r="A10" s="776" t="s">
        <v>367</v>
      </c>
      <c r="B10" s="776"/>
      <c r="C10" s="776"/>
      <c r="D10" s="776"/>
      <c r="E10" s="776"/>
      <c r="F10" s="776"/>
      <c r="G10" s="776"/>
      <c r="H10" s="776"/>
      <c r="I10" s="776"/>
      <c r="J10" s="776"/>
      <c r="K10" s="776"/>
      <c r="L10" s="776"/>
      <c r="M10" s="776"/>
      <c r="N10" s="776"/>
      <c r="O10" s="776"/>
      <c r="P10" s="776"/>
      <c r="Q10" s="294"/>
    </row>
    <row r="11" spans="1:49" x14ac:dyDescent="0.2">
      <c r="A11" s="149"/>
      <c r="B11" s="150"/>
      <c r="C11" s="151" t="s">
        <v>298</v>
      </c>
      <c r="D11" s="152"/>
      <c r="E11" s="205"/>
      <c r="F11" s="205"/>
      <c r="G11" s="205"/>
      <c r="H11" s="205"/>
      <c r="I11" s="205"/>
      <c r="J11" s="153"/>
      <c r="K11" s="205"/>
      <c r="L11" s="205"/>
      <c r="M11" s="205"/>
      <c r="N11" s="205"/>
      <c r="O11" s="153"/>
      <c r="P11" s="810" t="s">
        <v>382</v>
      </c>
    </row>
    <row r="12" spans="1:49" x14ac:dyDescent="0.2">
      <c r="A12" s="39"/>
      <c r="B12" s="25"/>
      <c r="C12" s="25"/>
      <c r="D12" s="154" t="s">
        <v>370</v>
      </c>
      <c r="E12" s="154" t="s">
        <v>371</v>
      </c>
      <c r="F12" s="154" t="s">
        <v>372</v>
      </c>
      <c r="G12" s="154" t="s">
        <v>373</v>
      </c>
      <c r="H12" s="154" t="s">
        <v>374</v>
      </c>
      <c r="I12" s="154" t="s">
        <v>375</v>
      </c>
      <c r="J12" s="154" t="s">
        <v>376</v>
      </c>
      <c r="K12" s="154" t="s">
        <v>377</v>
      </c>
      <c r="L12" s="154" t="s">
        <v>378</v>
      </c>
      <c r="M12" s="154" t="s">
        <v>379</v>
      </c>
      <c r="N12" s="154" t="s">
        <v>380</v>
      </c>
      <c r="O12" s="154" t="s">
        <v>381</v>
      </c>
      <c r="P12" s="811"/>
    </row>
    <row r="13" spans="1:49" ht="20.25" customHeight="1" x14ac:dyDescent="0.2">
      <c r="A13" s="170" t="s">
        <v>301</v>
      </c>
      <c r="B13" s="171"/>
      <c r="C13" s="165" t="s">
        <v>302</v>
      </c>
      <c r="D13" s="180"/>
      <c r="E13" s="350" t="s">
        <v>443</v>
      </c>
      <c r="F13" s="180"/>
      <c r="G13" s="180"/>
      <c r="H13" s="180"/>
      <c r="I13" s="180"/>
      <c r="J13" s="180"/>
      <c r="K13" s="180"/>
      <c r="L13" s="180"/>
      <c r="M13" s="180"/>
      <c r="N13" s="180"/>
      <c r="O13" s="180"/>
      <c r="P13" s="350" t="s">
        <v>444</v>
      </c>
    </row>
    <row r="14" spans="1:49" x14ac:dyDescent="0.2">
      <c r="A14" s="172"/>
      <c r="B14" s="173" t="s">
        <v>303</v>
      </c>
      <c r="C14" s="167" t="s">
        <v>304</v>
      </c>
      <c r="D14" s="168"/>
      <c r="E14" s="168"/>
      <c r="F14" s="168"/>
      <c r="G14" s="168"/>
      <c r="H14" s="168"/>
      <c r="I14" s="168"/>
      <c r="J14" s="168"/>
      <c r="K14" s="168"/>
      <c r="L14" s="168"/>
      <c r="M14" s="168"/>
      <c r="N14" s="168"/>
      <c r="O14" s="168"/>
      <c r="P14" s="169">
        <f>SUM(D14:O14)</f>
        <v>0</v>
      </c>
    </row>
    <row r="15" spans="1:49" x14ac:dyDescent="0.2">
      <c r="A15" s="172"/>
      <c r="B15" s="173" t="s">
        <v>305</v>
      </c>
      <c r="C15" s="167" t="s">
        <v>306</v>
      </c>
      <c r="D15" s="168"/>
      <c r="E15" s="168"/>
      <c r="F15" s="168"/>
      <c r="G15" s="168"/>
      <c r="H15" s="168"/>
      <c r="I15" s="168"/>
      <c r="J15" s="168"/>
      <c r="K15" s="168"/>
      <c r="L15" s="168"/>
      <c r="M15" s="168"/>
      <c r="N15" s="168"/>
      <c r="O15" s="168"/>
      <c r="P15" s="169">
        <f t="shared" ref="P15:P57" si="0">SUM(D15:O15)</f>
        <v>0</v>
      </c>
    </row>
    <row r="16" spans="1:49" x14ac:dyDescent="0.2">
      <c r="A16" s="172"/>
      <c r="B16" s="173" t="s">
        <v>307</v>
      </c>
      <c r="C16" s="167" t="s">
        <v>308</v>
      </c>
      <c r="D16" s="168"/>
      <c r="E16" s="168"/>
      <c r="F16" s="168"/>
      <c r="G16" s="168"/>
      <c r="H16" s="168"/>
      <c r="I16" s="168"/>
      <c r="J16" s="168"/>
      <c r="K16" s="168"/>
      <c r="L16" s="168"/>
      <c r="M16" s="168"/>
      <c r="N16" s="168"/>
      <c r="O16" s="168"/>
      <c r="P16" s="169">
        <f t="shared" si="0"/>
        <v>0</v>
      </c>
    </row>
    <row r="17" spans="1:16" x14ac:dyDescent="0.2">
      <c r="A17" s="172"/>
      <c r="B17" s="173" t="s">
        <v>309</v>
      </c>
      <c r="C17" s="167" t="s">
        <v>310</v>
      </c>
      <c r="D17" s="168"/>
      <c r="E17" s="168"/>
      <c r="F17" s="168"/>
      <c r="G17" s="168"/>
      <c r="H17" s="168"/>
      <c r="I17" s="168"/>
      <c r="J17" s="168"/>
      <c r="K17" s="168"/>
      <c r="L17" s="168"/>
      <c r="M17" s="168"/>
      <c r="N17" s="168"/>
      <c r="O17" s="168"/>
      <c r="P17" s="169">
        <f t="shared" si="0"/>
        <v>0</v>
      </c>
    </row>
    <row r="18" spans="1:16" x14ac:dyDescent="0.2">
      <c r="A18" s="172"/>
      <c r="B18" s="173" t="s">
        <v>311</v>
      </c>
      <c r="C18" s="167" t="s">
        <v>312</v>
      </c>
      <c r="D18" s="168"/>
      <c r="E18" s="168"/>
      <c r="F18" s="168"/>
      <c r="G18" s="168"/>
      <c r="H18" s="168"/>
      <c r="I18" s="168"/>
      <c r="J18" s="168"/>
      <c r="K18" s="168"/>
      <c r="L18" s="168"/>
      <c r="M18" s="168"/>
      <c r="N18" s="168"/>
      <c r="O18" s="168"/>
      <c r="P18" s="169">
        <f t="shared" si="0"/>
        <v>0</v>
      </c>
    </row>
    <row r="19" spans="1:16" x14ac:dyDescent="0.2">
      <c r="A19" s="112"/>
      <c r="B19" s="174" t="s">
        <v>313</v>
      </c>
      <c r="C19" s="167" t="s">
        <v>314</v>
      </c>
      <c r="D19" s="168"/>
      <c r="E19" s="168"/>
      <c r="F19" s="168"/>
      <c r="G19" s="168"/>
      <c r="H19" s="168"/>
      <c r="I19" s="168"/>
      <c r="J19" s="168"/>
      <c r="K19" s="168"/>
      <c r="L19" s="168"/>
      <c r="M19" s="168"/>
      <c r="N19" s="168"/>
      <c r="O19" s="168"/>
      <c r="P19" s="169">
        <f t="shared" si="0"/>
        <v>0</v>
      </c>
    </row>
    <row r="20" spans="1:16" x14ac:dyDescent="0.2">
      <c r="A20" s="172"/>
      <c r="B20" s="173" t="s">
        <v>315</v>
      </c>
      <c r="C20" s="167" t="s">
        <v>316</v>
      </c>
      <c r="D20" s="168"/>
      <c r="E20" s="168"/>
      <c r="F20" s="168"/>
      <c r="G20" s="168"/>
      <c r="H20" s="168"/>
      <c r="I20" s="168"/>
      <c r="J20" s="168"/>
      <c r="K20" s="168"/>
      <c r="L20" s="168"/>
      <c r="M20" s="168"/>
      <c r="N20" s="168"/>
      <c r="O20" s="168"/>
      <c r="P20" s="169">
        <f t="shared" si="0"/>
        <v>0</v>
      </c>
    </row>
    <row r="21" spans="1:16" x14ac:dyDescent="0.2">
      <c r="A21" s="172"/>
      <c r="B21" s="173" t="s">
        <v>317</v>
      </c>
      <c r="C21" s="167" t="s">
        <v>318</v>
      </c>
      <c r="D21" s="168"/>
      <c r="E21" s="168"/>
      <c r="F21" s="168"/>
      <c r="G21" s="168"/>
      <c r="H21" s="168"/>
      <c r="I21" s="168"/>
      <c r="J21" s="168"/>
      <c r="K21" s="168"/>
      <c r="L21" s="168"/>
      <c r="M21" s="168"/>
      <c r="N21" s="168"/>
      <c r="O21" s="168"/>
      <c r="P21" s="169">
        <f t="shared" si="0"/>
        <v>0</v>
      </c>
    </row>
    <row r="22" spans="1:16" ht="20.25" customHeight="1" x14ac:dyDescent="0.2">
      <c r="A22" s="170" t="s">
        <v>320</v>
      </c>
      <c r="B22" s="171"/>
      <c r="C22" s="179" t="s">
        <v>321</v>
      </c>
      <c r="D22" s="180"/>
      <c r="E22" s="180"/>
      <c r="F22" s="180"/>
      <c r="G22" s="180"/>
      <c r="H22" s="180"/>
      <c r="I22" s="180"/>
      <c r="J22" s="180"/>
      <c r="K22" s="180"/>
      <c r="L22" s="180"/>
      <c r="M22" s="180"/>
      <c r="N22" s="180"/>
      <c r="O22" s="180"/>
      <c r="P22" s="180"/>
    </row>
    <row r="23" spans="1:16" x14ac:dyDescent="0.2">
      <c r="A23" s="172"/>
      <c r="B23" s="173" t="s">
        <v>303</v>
      </c>
      <c r="C23" s="167" t="s">
        <v>322</v>
      </c>
      <c r="D23" s="168"/>
      <c r="E23" s="168"/>
      <c r="F23" s="168"/>
      <c r="G23" s="168"/>
      <c r="H23" s="168"/>
      <c r="I23" s="168"/>
      <c r="J23" s="168"/>
      <c r="K23" s="168"/>
      <c r="L23" s="168"/>
      <c r="M23" s="168"/>
      <c r="N23" s="168"/>
      <c r="O23" s="168"/>
      <c r="P23" s="169">
        <f t="shared" si="0"/>
        <v>0</v>
      </c>
    </row>
    <row r="24" spans="1:16" x14ac:dyDescent="0.2">
      <c r="A24" s="172"/>
      <c r="B24" s="173" t="s">
        <v>305</v>
      </c>
      <c r="C24" s="167" t="s">
        <v>323</v>
      </c>
      <c r="D24" s="168"/>
      <c r="E24" s="168"/>
      <c r="F24" s="168"/>
      <c r="G24" s="168"/>
      <c r="H24" s="168"/>
      <c r="I24" s="168"/>
      <c r="J24" s="168"/>
      <c r="K24" s="168"/>
      <c r="L24" s="168"/>
      <c r="M24" s="168"/>
      <c r="N24" s="168"/>
      <c r="O24" s="168"/>
      <c r="P24" s="169">
        <f t="shared" si="0"/>
        <v>0</v>
      </c>
    </row>
    <row r="25" spans="1:16" x14ac:dyDescent="0.2">
      <c r="A25" s="172"/>
      <c r="B25" s="173" t="s">
        <v>307</v>
      </c>
      <c r="C25" s="167" t="s">
        <v>324</v>
      </c>
      <c r="D25" s="168"/>
      <c r="E25" s="168"/>
      <c r="F25" s="168"/>
      <c r="G25" s="168"/>
      <c r="H25" s="168"/>
      <c r="I25" s="168"/>
      <c r="J25" s="168"/>
      <c r="K25" s="168"/>
      <c r="L25" s="168"/>
      <c r="M25" s="168"/>
      <c r="N25" s="168"/>
      <c r="O25" s="168"/>
      <c r="P25" s="169">
        <f t="shared" si="0"/>
        <v>0</v>
      </c>
    </row>
    <row r="26" spans="1:16" x14ac:dyDescent="0.2">
      <c r="A26" s="172"/>
      <c r="B26" s="173" t="s">
        <v>309</v>
      </c>
      <c r="C26" s="167" t="s">
        <v>325</v>
      </c>
      <c r="D26" s="168"/>
      <c r="E26" s="168"/>
      <c r="F26" s="168"/>
      <c r="G26" s="168"/>
      <c r="H26" s="168"/>
      <c r="I26" s="168"/>
      <c r="J26" s="168"/>
      <c r="K26" s="168"/>
      <c r="L26" s="168"/>
      <c r="M26" s="168"/>
      <c r="N26" s="168"/>
      <c r="O26" s="168"/>
      <c r="P26" s="169">
        <f t="shared" si="0"/>
        <v>0</v>
      </c>
    </row>
    <row r="27" spans="1:16" x14ac:dyDescent="0.2">
      <c r="A27" s="172"/>
      <c r="B27" s="173" t="s">
        <v>311</v>
      </c>
      <c r="C27" s="167" t="s">
        <v>326</v>
      </c>
      <c r="D27" s="168"/>
      <c r="E27" s="168"/>
      <c r="F27" s="168"/>
      <c r="G27" s="168"/>
      <c r="H27" s="168"/>
      <c r="I27" s="168"/>
      <c r="J27" s="168"/>
      <c r="K27" s="168"/>
      <c r="L27" s="168"/>
      <c r="M27" s="168"/>
      <c r="N27" s="168"/>
      <c r="O27" s="168"/>
      <c r="P27" s="169">
        <f t="shared" si="0"/>
        <v>0</v>
      </c>
    </row>
    <row r="28" spans="1:16" x14ac:dyDescent="0.2">
      <c r="A28" s="172"/>
      <c r="B28" s="174" t="s">
        <v>313</v>
      </c>
      <c r="C28" s="167" t="s">
        <v>327</v>
      </c>
      <c r="D28" s="168"/>
      <c r="E28" s="168"/>
      <c r="F28" s="168"/>
      <c r="G28" s="168"/>
      <c r="H28" s="168"/>
      <c r="I28" s="168"/>
      <c r="J28" s="168"/>
      <c r="K28" s="168"/>
      <c r="L28" s="168"/>
      <c r="M28" s="168"/>
      <c r="N28" s="168"/>
      <c r="O28" s="168"/>
      <c r="P28" s="169">
        <f t="shared" si="0"/>
        <v>0</v>
      </c>
    </row>
    <row r="29" spans="1:16" x14ac:dyDescent="0.2">
      <c r="A29" s="172"/>
      <c r="B29" s="173" t="s">
        <v>315</v>
      </c>
      <c r="C29" s="167" t="s">
        <v>328</v>
      </c>
      <c r="D29" s="168"/>
      <c r="E29" s="168"/>
      <c r="F29" s="168"/>
      <c r="G29" s="168"/>
      <c r="H29" s="168"/>
      <c r="I29" s="168"/>
      <c r="J29" s="168"/>
      <c r="K29" s="168"/>
      <c r="L29" s="168"/>
      <c r="M29" s="168"/>
      <c r="N29" s="168"/>
      <c r="O29" s="168"/>
      <c r="P29" s="169">
        <f t="shared" si="0"/>
        <v>0</v>
      </c>
    </row>
    <row r="30" spans="1:16" ht="20.25" customHeight="1" x14ac:dyDescent="0.2">
      <c r="A30" s="170" t="s">
        <v>329</v>
      </c>
      <c r="B30" s="171"/>
      <c r="C30" s="164" t="s">
        <v>330</v>
      </c>
      <c r="D30" s="180"/>
      <c r="E30" s="180"/>
      <c r="F30" s="180"/>
      <c r="G30" s="180"/>
      <c r="H30" s="180"/>
      <c r="I30" s="180"/>
      <c r="J30" s="180"/>
      <c r="K30" s="180"/>
      <c r="L30" s="180"/>
      <c r="M30" s="180"/>
      <c r="N30" s="180"/>
      <c r="O30" s="180"/>
      <c r="P30" s="180"/>
    </row>
    <row r="31" spans="1:16" x14ac:dyDescent="0.2">
      <c r="A31" s="172"/>
      <c r="B31" s="173" t="s">
        <v>303</v>
      </c>
      <c r="C31" s="167" t="s">
        <v>331</v>
      </c>
      <c r="D31" s="168"/>
      <c r="E31" s="168"/>
      <c r="F31" s="168"/>
      <c r="G31" s="168"/>
      <c r="H31" s="168"/>
      <c r="I31" s="168"/>
      <c r="J31" s="168"/>
      <c r="K31" s="168"/>
      <c r="L31" s="168"/>
      <c r="M31" s="168"/>
      <c r="N31" s="168"/>
      <c r="O31" s="168"/>
      <c r="P31" s="169">
        <f t="shared" si="0"/>
        <v>0</v>
      </c>
    </row>
    <row r="32" spans="1:16" x14ac:dyDescent="0.2">
      <c r="A32" s="172"/>
      <c r="B32" s="173" t="s">
        <v>305</v>
      </c>
      <c r="C32" s="167" t="s">
        <v>332</v>
      </c>
      <c r="D32" s="168"/>
      <c r="E32" s="168"/>
      <c r="F32" s="168"/>
      <c r="G32" s="168"/>
      <c r="H32" s="168"/>
      <c r="I32" s="168"/>
      <c r="J32" s="168"/>
      <c r="K32" s="168"/>
      <c r="L32" s="168"/>
      <c r="M32" s="168"/>
      <c r="N32" s="168"/>
      <c r="O32" s="168"/>
      <c r="P32" s="169">
        <f t="shared" si="0"/>
        <v>0</v>
      </c>
    </row>
    <row r="33" spans="1:16" ht="20.25" customHeight="1" x14ac:dyDescent="0.2">
      <c r="A33" s="170" t="s">
        <v>333</v>
      </c>
      <c r="B33" s="171"/>
      <c r="C33" s="164" t="s">
        <v>334</v>
      </c>
      <c r="D33" s="180"/>
      <c r="E33" s="180"/>
      <c r="F33" s="180"/>
      <c r="G33" s="180"/>
      <c r="H33" s="180"/>
      <c r="I33" s="180"/>
      <c r="J33" s="180"/>
      <c r="K33" s="180"/>
      <c r="L33" s="180"/>
      <c r="M33" s="180"/>
      <c r="N33" s="180"/>
      <c r="O33" s="180"/>
      <c r="P33" s="180"/>
    </row>
    <row r="34" spans="1:16" x14ac:dyDescent="0.2">
      <c r="A34" s="172"/>
      <c r="B34" s="173" t="s">
        <v>303</v>
      </c>
      <c r="C34" s="167" t="s">
        <v>335</v>
      </c>
      <c r="D34" s="168"/>
      <c r="E34" s="168"/>
      <c r="F34" s="168"/>
      <c r="G34" s="168"/>
      <c r="H34" s="168"/>
      <c r="I34" s="168"/>
      <c r="J34" s="168"/>
      <c r="K34" s="168"/>
      <c r="L34" s="168"/>
      <c r="M34" s="168"/>
      <c r="N34" s="168"/>
      <c r="O34" s="168"/>
      <c r="P34" s="169">
        <f t="shared" si="0"/>
        <v>0</v>
      </c>
    </row>
    <row r="35" spans="1:16" x14ac:dyDescent="0.2">
      <c r="A35" s="172"/>
      <c r="B35" s="173" t="s">
        <v>305</v>
      </c>
      <c r="C35" s="167" t="s">
        <v>336</v>
      </c>
      <c r="D35" s="168"/>
      <c r="E35" s="168"/>
      <c r="F35" s="168"/>
      <c r="G35" s="168"/>
      <c r="H35" s="168"/>
      <c r="I35" s="168"/>
      <c r="J35" s="168"/>
      <c r="K35" s="168"/>
      <c r="L35" s="168"/>
      <c r="M35" s="168"/>
      <c r="N35" s="168"/>
      <c r="O35" s="168"/>
      <c r="P35" s="169">
        <f t="shared" si="0"/>
        <v>0</v>
      </c>
    </row>
    <row r="36" spans="1:16" x14ac:dyDescent="0.2">
      <c r="A36" s="172"/>
      <c r="B36" s="173" t="s">
        <v>307</v>
      </c>
      <c r="C36" s="167" t="s">
        <v>337</v>
      </c>
      <c r="D36" s="168"/>
      <c r="E36" s="168"/>
      <c r="F36" s="168"/>
      <c r="G36" s="168"/>
      <c r="H36" s="168"/>
      <c r="I36" s="168"/>
      <c r="J36" s="168"/>
      <c r="K36" s="168"/>
      <c r="L36" s="168"/>
      <c r="M36" s="168"/>
      <c r="N36" s="168"/>
      <c r="O36" s="168"/>
      <c r="P36" s="169">
        <f t="shared" si="0"/>
        <v>0</v>
      </c>
    </row>
    <row r="37" spans="1:16" x14ac:dyDescent="0.2">
      <c r="A37" s="172"/>
      <c r="B37" s="173" t="s">
        <v>309</v>
      </c>
      <c r="C37" s="167" t="s">
        <v>338</v>
      </c>
      <c r="D37" s="168"/>
      <c r="E37" s="168"/>
      <c r="F37" s="168"/>
      <c r="G37" s="168"/>
      <c r="H37" s="168"/>
      <c r="I37" s="168"/>
      <c r="J37" s="168"/>
      <c r="K37" s="168"/>
      <c r="L37" s="168"/>
      <c r="M37" s="168"/>
      <c r="N37" s="168"/>
      <c r="O37" s="168"/>
      <c r="P37" s="169">
        <f t="shared" si="0"/>
        <v>0</v>
      </c>
    </row>
    <row r="38" spans="1:16" ht="20.25" customHeight="1" x14ac:dyDescent="0.2">
      <c r="A38" s="170" t="s">
        <v>339</v>
      </c>
      <c r="B38" s="171"/>
      <c r="C38" s="164" t="s">
        <v>340</v>
      </c>
      <c r="D38" s="180"/>
      <c r="E38" s="180"/>
      <c r="F38" s="180"/>
      <c r="G38" s="180"/>
      <c r="H38" s="180"/>
      <c r="I38" s="180"/>
      <c r="J38" s="180"/>
      <c r="K38" s="180"/>
      <c r="L38" s="180"/>
      <c r="M38" s="180"/>
      <c r="N38" s="180"/>
      <c r="O38" s="180"/>
      <c r="P38" s="183"/>
    </row>
    <row r="39" spans="1:16" x14ac:dyDescent="0.2">
      <c r="A39" s="172"/>
      <c r="B39" s="173" t="s">
        <v>303</v>
      </c>
      <c r="C39" s="167" t="s">
        <v>341</v>
      </c>
      <c r="D39" s="168"/>
      <c r="E39" s="168"/>
      <c r="F39" s="168"/>
      <c r="G39" s="168"/>
      <c r="H39" s="168"/>
      <c r="I39" s="168"/>
      <c r="J39" s="168"/>
      <c r="K39" s="168"/>
      <c r="L39" s="168"/>
      <c r="M39" s="168"/>
      <c r="N39" s="168"/>
      <c r="O39" s="168"/>
      <c r="P39" s="169">
        <f t="shared" si="0"/>
        <v>0</v>
      </c>
    </row>
    <row r="40" spans="1:16" x14ac:dyDescent="0.2">
      <c r="A40" s="172"/>
      <c r="B40" s="173" t="s">
        <v>305</v>
      </c>
      <c r="C40" s="167" t="s">
        <v>342</v>
      </c>
      <c r="D40" s="168"/>
      <c r="E40" s="168"/>
      <c r="F40" s="168"/>
      <c r="G40" s="168"/>
      <c r="H40" s="168"/>
      <c r="I40" s="168"/>
      <c r="J40" s="168"/>
      <c r="K40" s="168"/>
      <c r="L40" s="168"/>
      <c r="M40" s="168"/>
      <c r="N40" s="168"/>
      <c r="O40" s="168"/>
      <c r="P40" s="169">
        <f t="shared" si="0"/>
        <v>0</v>
      </c>
    </row>
    <row r="41" spans="1:16" x14ac:dyDescent="0.2">
      <c r="A41" s="172"/>
      <c r="B41" s="173" t="s">
        <v>307</v>
      </c>
      <c r="C41" s="167" t="s">
        <v>343</v>
      </c>
      <c r="D41" s="168"/>
      <c r="E41" s="168"/>
      <c r="F41" s="168"/>
      <c r="G41" s="168"/>
      <c r="H41" s="168"/>
      <c r="I41" s="168"/>
      <c r="J41" s="168"/>
      <c r="K41" s="168"/>
      <c r="L41" s="168"/>
      <c r="M41" s="168"/>
      <c r="N41" s="168"/>
      <c r="O41" s="168"/>
      <c r="P41" s="169">
        <f t="shared" si="0"/>
        <v>0</v>
      </c>
    </row>
    <row r="42" spans="1:16" x14ac:dyDescent="0.2">
      <c r="A42" s="172"/>
      <c r="B42" s="173" t="s">
        <v>309</v>
      </c>
      <c r="C42" s="167" t="s">
        <v>344</v>
      </c>
      <c r="D42" s="168"/>
      <c r="E42" s="168"/>
      <c r="F42" s="168"/>
      <c r="G42" s="168"/>
      <c r="H42" s="168"/>
      <c r="I42" s="168"/>
      <c r="J42" s="168"/>
      <c r="K42" s="168"/>
      <c r="L42" s="168"/>
      <c r="M42" s="168"/>
      <c r="N42" s="168"/>
      <c r="O42" s="168"/>
      <c r="P42" s="169">
        <f t="shared" si="0"/>
        <v>0</v>
      </c>
    </row>
    <row r="43" spans="1:16" x14ac:dyDescent="0.2">
      <c r="A43" s="172"/>
      <c r="B43" s="173" t="s">
        <v>311</v>
      </c>
      <c r="C43" s="167" t="s">
        <v>345</v>
      </c>
      <c r="D43" s="168"/>
      <c r="E43" s="168"/>
      <c r="F43" s="168"/>
      <c r="G43" s="168"/>
      <c r="H43" s="168"/>
      <c r="I43" s="168"/>
      <c r="J43" s="168"/>
      <c r="K43" s="168"/>
      <c r="L43" s="168"/>
      <c r="M43" s="168"/>
      <c r="N43" s="168"/>
      <c r="O43" s="168"/>
      <c r="P43" s="169">
        <f t="shared" si="0"/>
        <v>0</v>
      </c>
    </row>
    <row r="44" spans="1:16" x14ac:dyDescent="0.2">
      <c r="A44" s="172"/>
      <c r="B44" s="174" t="s">
        <v>313</v>
      </c>
      <c r="C44" s="167" t="s">
        <v>346</v>
      </c>
      <c r="D44" s="168"/>
      <c r="E44" s="168"/>
      <c r="F44" s="168"/>
      <c r="G44" s="168"/>
      <c r="H44" s="168"/>
      <c r="I44" s="168"/>
      <c r="J44" s="168"/>
      <c r="K44" s="168"/>
      <c r="L44" s="168"/>
      <c r="M44" s="168"/>
      <c r="N44" s="168"/>
      <c r="O44" s="168"/>
      <c r="P44" s="169">
        <f t="shared" si="0"/>
        <v>0</v>
      </c>
    </row>
    <row r="45" spans="1:16" x14ac:dyDescent="0.2">
      <c r="A45" s="172"/>
      <c r="B45" s="173" t="s">
        <v>315</v>
      </c>
      <c r="C45" s="167" t="s">
        <v>347</v>
      </c>
      <c r="D45" s="168"/>
      <c r="E45" s="168"/>
      <c r="F45" s="168"/>
      <c r="G45" s="168"/>
      <c r="H45" s="168"/>
      <c r="I45" s="168"/>
      <c r="J45" s="168"/>
      <c r="K45" s="168"/>
      <c r="L45" s="168"/>
      <c r="M45" s="168"/>
      <c r="N45" s="168"/>
      <c r="O45" s="168"/>
      <c r="P45" s="169">
        <f t="shared" si="0"/>
        <v>0</v>
      </c>
    </row>
    <row r="46" spans="1:16" ht="20.25" customHeight="1" x14ac:dyDescent="0.2">
      <c r="A46" s="196" t="s">
        <v>348</v>
      </c>
      <c r="B46" s="197"/>
      <c r="C46" s="185" t="s">
        <v>349</v>
      </c>
      <c r="D46" s="186"/>
      <c r="E46" s="186"/>
      <c r="F46" s="186"/>
      <c r="G46" s="186"/>
      <c r="H46" s="186"/>
      <c r="I46" s="186"/>
      <c r="J46" s="186"/>
      <c r="K46" s="186"/>
      <c r="L46" s="186"/>
      <c r="M46" s="186"/>
      <c r="N46" s="186"/>
      <c r="O46" s="186"/>
      <c r="P46" s="187">
        <f t="shared" si="0"/>
        <v>0</v>
      </c>
    </row>
    <row r="47" spans="1:16" ht="20.25" customHeight="1" x14ac:dyDescent="0.2">
      <c r="A47" s="198" t="s">
        <v>350</v>
      </c>
      <c r="B47" s="199"/>
      <c r="C47" s="191" t="s">
        <v>351</v>
      </c>
      <c r="D47" s="192"/>
      <c r="E47" s="192"/>
      <c r="F47" s="192"/>
      <c r="G47" s="192"/>
      <c r="H47" s="192"/>
      <c r="I47" s="192"/>
      <c r="J47" s="192"/>
      <c r="K47" s="192"/>
      <c r="L47" s="192"/>
      <c r="M47" s="192"/>
      <c r="N47" s="192"/>
      <c r="O47" s="192"/>
      <c r="P47" s="193">
        <f t="shared" si="0"/>
        <v>0</v>
      </c>
    </row>
    <row r="48" spans="1:16" ht="20.25" customHeight="1" x14ac:dyDescent="0.2">
      <c r="A48" s="200" t="s">
        <v>352</v>
      </c>
      <c r="B48" s="201"/>
      <c r="C48" s="188" t="s">
        <v>353</v>
      </c>
      <c r="D48" s="189"/>
      <c r="E48" s="189"/>
      <c r="F48" s="189"/>
      <c r="G48" s="189"/>
      <c r="H48" s="189"/>
      <c r="I48" s="189"/>
      <c r="J48" s="189"/>
      <c r="K48" s="189"/>
      <c r="L48" s="189"/>
      <c r="M48" s="189"/>
      <c r="N48" s="189"/>
      <c r="O48" s="189"/>
      <c r="P48" s="190"/>
    </row>
    <row r="49" spans="1:16" x14ac:dyDescent="0.2">
      <c r="A49" s="202"/>
      <c r="B49" s="173" t="s">
        <v>303</v>
      </c>
      <c r="C49" s="167" t="s">
        <v>368</v>
      </c>
      <c r="D49" s="168"/>
      <c r="E49" s="168"/>
      <c r="F49" s="168"/>
      <c r="G49" s="168"/>
      <c r="H49" s="168"/>
      <c r="I49" s="168"/>
      <c r="J49" s="168"/>
      <c r="K49" s="168"/>
      <c r="L49" s="168"/>
      <c r="M49" s="168"/>
      <c r="N49" s="168"/>
      <c r="O49" s="168"/>
      <c r="P49" s="169">
        <f t="shared" si="0"/>
        <v>0</v>
      </c>
    </row>
    <row r="50" spans="1:16" x14ac:dyDescent="0.2">
      <c r="A50" s="203"/>
      <c r="B50" s="173" t="s">
        <v>305</v>
      </c>
      <c r="C50" s="167" t="s">
        <v>369</v>
      </c>
      <c r="D50" s="209"/>
      <c r="E50" s="209"/>
      <c r="F50" s="209"/>
      <c r="G50" s="209"/>
      <c r="H50" s="209"/>
      <c r="I50" s="209"/>
      <c r="J50" s="209"/>
      <c r="K50" s="209"/>
      <c r="L50" s="209"/>
      <c r="M50" s="209"/>
      <c r="N50" s="209"/>
      <c r="O50" s="209"/>
      <c r="P50" s="210">
        <f t="shared" si="0"/>
        <v>0</v>
      </c>
    </row>
    <row r="51" spans="1:16" ht="20.25" customHeight="1" x14ac:dyDescent="0.2">
      <c r="A51" s="170" t="s">
        <v>354</v>
      </c>
      <c r="B51" s="171"/>
      <c r="C51" s="164" t="s">
        <v>355</v>
      </c>
      <c r="D51" s="180"/>
      <c r="E51" s="180"/>
      <c r="F51" s="180"/>
      <c r="G51" s="180"/>
      <c r="H51" s="180"/>
      <c r="I51" s="180"/>
      <c r="J51" s="180"/>
      <c r="K51" s="180"/>
      <c r="L51" s="180"/>
      <c r="M51" s="180"/>
      <c r="N51" s="180"/>
      <c r="O51" s="180"/>
      <c r="P51" s="180"/>
    </row>
    <row r="52" spans="1:16" x14ac:dyDescent="0.2">
      <c r="A52" s="172"/>
      <c r="B52" s="173" t="s">
        <v>303</v>
      </c>
      <c r="C52" s="167" t="s">
        <v>356</v>
      </c>
      <c r="D52" s="168"/>
      <c r="E52" s="168"/>
      <c r="F52" s="168"/>
      <c r="G52" s="168"/>
      <c r="H52" s="168"/>
      <c r="I52" s="168"/>
      <c r="J52" s="168"/>
      <c r="K52" s="168"/>
      <c r="L52" s="168"/>
      <c r="M52" s="168"/>
      <c r="N52" s="168"/>
      <c r="O52" s="168"/>
      <c r="P52" s="169">
        <f t="shared" si="0"/>
        <v>0</v>
      </c>
    </row>
    <row r="53" spans="1:16" x14ac:dyDescent="0.2">
      <c r="A53" s="172"/>
      <c r="B53" s="173" t="s">
        <v>305</v>
      </c>
      <c r="C53" s="167" t="s">
        <v>357</v>
      </c>
      <c r="D53" s="168"/>
      <c r="E53" s="168"/>
      <c r="F53" s="168"/>
      <c r="G53" s="168"/>
      <c r="H53" s="168"/>
      <c r="I53" s="168"/>
      <c r="J53" s="168"/>
      <c r="K53" s="168"/>
      <c r="L53" s="168"/>
      <c r="M53" s="168"/>
      <c r="N53" s="168"/>
      <c r="O53" s="168"/>
      <c r="P53" s="169">
        <f t="shared" si="0"/>
        <v>0</v>
      </c>
    </row>
    <row r="54" spans="1:16" x14ac:dyDescent="0.2">
      <c r="A54" s="172"/>
      <c r="B54" s="173" t="s">
        <v>307</v>
      </c>
      <c r="C54" s="167" t="s">
        <v>358</v>
      </c>
      <c r="D54" s="168"/>
      <c r="E54" s="168"/>
      <c r="F54" s="168"/>
      <c r="G54" s="168"/>
      <c r="H54" s="168"/>
      <c r="I54" s="168"/>
      <c r="J54" s="168"/>
      <c r="K54" s="168"/>
      <c r="L54" s="168"/>
      <c r="M54" s="168"/>
      <c r="N54" s="168"/>
      <c r="O54" s="168"/>
      <c r="P54" s="169">
        <f t="shared" si="0"/>
        <v>0</v>
      </c>
    </row>
    <row r="55" spans="1:16" x14ac:dyDescent="0.2">
      <c r="A55" s="172"/>
      <c r="B55" s="173"/>
      <c r="C55" s="167" t="s">
        <v>359</v>
      </c>
      <c r="D55" s="168"/>
      <c r="E55" s="168"/>
      <c r="F55" s="168"/>
      <c r="G55" s="168"/>
      <c r="H55" s="168"/>
      <c r="I55" s="168"/>
      <c r="J55" s="168"/>
      <c r="K55" s="168"/>
      <c r="L55" s="168"/>
      <c r="M55" s="168"/>
      <c r="N55" s="168"/>
      <c r="O55" s="168"/>
      <c r="P55" s="169">
        <f t="shared" si="0"/>
        <v>0</v>
      </c>
    </row>
    <row r="56" spans="1:16" x14ac:dyDescent="0.2">
      <c r="A56" s="172"/>
      <c r="B56" s="173"/>
      <c r="C56" s="167" t="s">
        <v>360</v>
      </c>
      <c r="D56" s="168"/>
      <c r="E56" s="168"/>
      <c r="F56" s="168"/>
      <c r="G56" s="168"/>
      <c r="H56" s="168"/>
      <c r="I56" s="168"/>
      <c r="J56" s="168"/>
      <c r="K56" s="168"/>
      <c r="L56" s="168"/>
      <c r="M56" s="168"/>
      <c r="N56" s="168"/>
      <c r="O56" s="168"/>
      <c r="P56" s="169">
        <f t="shared" si="0"/>
        <v>0</v>
      </c>
    </row>
    <row r="57" spans="1:16" x14ac:dyDescent="0.2">
      <c r="A57" s="211"/>
      <c r="B57" s="212"/>
      <c r="C57" s="213" t="s">
        <v>361</v>
      </c>
      <c r="D57" s="207"/>
      <c r="E57" s="207"/>
      <c r="F57" s="207"/>
      <c r="G57" s="207"/>
      <c r="H57" s="207"/>
      <c r="I57" s="207"/>
      <c r="J57" s="207"/>
      <c r="K57" s="207"/>
      <c r="L57" s="207"/>
      <c r="M57" s="207"/>
      <c r="N57" s="207"/>
      <c r="O57" s="207"/>
      <c r="P57" s="208">
        <f t="shared" si="0"/>
        <v>0</v>
      </c>
    </row>
    <row r="58" spans="1:16" x14ac:dyDescent="0.2">
      <c r="A58" s="34"/>
      <c r="B58" s="35"/>
      <c r="C58" s="218" t="s">
        <v>383</v>
      </c>
      <c r="D58" s="220">
        <f>SUM(D13:D57)</f>
        <v>0</v>
      </c>
      <c r="E58" s="360" t="s">
        <v>543</v>
      </c>
      <c r="F58" s="220">
        <f t="shared" ref="F58:P58" si="1">SUM(F13:F57)</f>
        <v>0</v>
      </c>
      <c r="G58" s="220">
        <f t="shared" si="1"/>
        <v>0</v>
      </c>
      <c r="H58" s="220">
        <f t="shared" si="1"/>
        <v>0</v>
      </c>
      <c r="I58" s="220">
        <f t="shared" si="1"/>
        <v>0</v>
      </c>
      <c r="J58" s="220">
        <f t="shared" si="1"/>
        <v>0</v>
      </c>
      <c r="K58" s="220">
        <f t="shared" si="1"/>
        <v>0</v>
      </c>
      <c r="L58" s="220">
        <f t="shared" si="1"/>
        <v>0</v>
      </c>
      <c r="M58" s="220">
        <f t="shared" si="1"/>
        <v>0</v>
      </c>
      <c r="N58" s="220">
        <f t="shared" si="1"/>
        <v>0</v>
      </c>
      <c r="O58" s="220">
        <f t="shared" si="1"/>
        <v>0</v>
      </c>
      <c r="P58" s="215">
        <f t="shared" si="1"/>
        <v>0</v>
      </c>
    </row>
    <row r="59" spans="1:16" x14ac:dyDescent="0.2">
      <c r="A59" s="39"/>
      <c r="B59" s="25"/>
      <c r="C59" s="219" t="s">
        <v>384</v>
      </c>
      <c r="D59" s="216">
        <f>D58</f>
        <v>0</v>
      </c>
      <c r="E59" s="361" t="s">
        <v>533</v>
      </c>
      <c r="F59" s="216"/>
      <c r="G59" s="216"/>
      <c r="H59" s="216"/>
      <c r="I59" s="216"/>
      <c r="J59" s="216"/>
      <c r="K59" s="216"/>
      <c r="L59" s="216"/>
      <c r="M59" s="216"/>
      <c r="N59" s="216"/>
      <c r="O59" s="216"/>
      <c r="P59" s="217"/>
    </row>
    <row r="60" spans="1:16" ht="7.5" customHeight="1" x14ac:dyDescent="0.2">
      <c r="A60" s="311"/>
      <c r="B60" s="311"/>
      <c r="C60" s="311"/>
      <c r="D60" s="311"/>
      <c r="E60" s="311"/>
      <c r="F60" s="311"/>
      <c r="G60" s="311"/>
      <c r="H60" s="311"/>
      <c r="I60" s="311"/>
      <c r="J60" s="311"/>
      <c r="K60" s="311"/>
      <c r="L60" s="311"/>
      <c r="M60" s="311"/>
      <c r="N60" s="311"/>
      <c r="O60" s="311"/>
      <c r="P60" s="311"/>
    </row>
    <row r="61" spans="1:16" s="40" customFormat="1" x14ac:dyDescent="0.25">
      <c r="A61" s="476"/>
      <c r="B61" s="4"/>
      <c r="C61" s="4"/>
      <c r="D61" s="4"/>
      <c r="E61" s="4"/>
      <c r="F61" s="4"/>
      <c r="G61" s="4"/>
      <c r="H61" s="4"/>
      <c r="I61" s="4"/>
      <c r="J61" s="4"/>
      <c r="K61" s="4"/>
      <c r="L61" s="4"/>
      <c r="M61" s="4"/>
      <c r="N61" s="4"/>
      <c r="O61" s="4"/>
      <c r="P61" s="477"/>
    </row>
    <row r="62" spans="1:16" s="40" customFormat="1" x14ac:dyDescent="0.25">
      <c r="A62" s="478"/>
      <c r="B62" s="7"/>
      <c r="C62" s="550" t="s">
        <v>534</v>
      </c>
      <c r="D62" s="7"/>
      <c r="E62" s="7"/>
      <c r="F62" s="7"/>
      <c r="G62" s="7"/>
      <c r="H62" s="7"/>
      <c r="I62" s="7"/>
      <c r="J62" s="7"/>
      <c r="K62" s="7"/>
      <c r="L62" s="550" t="s">
        <v>535</v>
      </c>
      <c r="M62" s="7"/>
      <c r="N62" s="7"/>
      <c r="O62" s="7"/>
      <c r="P62" s="455"/>
    </row>
    <row r="63" spans="1:16" s="40" customFormat="1" x14ac:dyDescent="0.25">
      <c r="A63" s="480"/>
      <c r="B63" s="10"/>
      <c r="C63" s="10" t="s">
        <v>167</v>
      </c>
      <c r="D63" s="10"/>
      <c r="E63" s="10"/>
      <c r="F63" s="10"/>
      <c r="G63" s="10"/>
      <c r="H63" s="10"/>
      <c r="I63" s="10"/>
      <c r="J63" s="10"/>
      <c r="K63" s="10" t="s">
        <v>472</v>
      </c>
      <c r="L63" s="10"/>
      <c r="M63" s="10"/>
      <c r="N63" s="10"/>
      <c r="O63" s="10"/>
      <c r="P63" s="481"/>
    </row>
  </sheetData>
  <customSheetViews>
    <customSheetView guid="{715E90F1-CD54-4010-AF2A-F1142E0A1E81}" showPageBreaks="1" showGridLines="0" printArea="1">
      <pageMargins left="0.19685039370078741" right="0.19685039370078741" top="0.39370078740157483" bottom="0.19685039370078741" header="0.31496062992125984" footer="0.31496062992125984"/>
      <printOptions horizontalCentered="1"/>
      <pageSetup paperSize="122" scale="60" orientation="landscape" r:id="rId1"/>
    </customSheetView>
    <customSheetView guid="{0B53B832-AD86-4C8F-805A-2F70F28121AE}" showPageBreaks="1" showGridLines="0" printArea="1">
      <pageMargins left="0.19685039370078741" right="0.19685039370078741" top="0.39370078740157483" bottom="0.19685039370078741" header="0.31496062992125984" footer="0.31496062992125984"/>
      <printOptions horizontalCentered="1"/>
      <pageSetup paperSize="122" scale="60" orientation="landscape" r:id="rId2"/>
    </customSheetView>
  </customSheetViews>
  <mergeCells count="3">
    <mergeCell ref="P11:P12"/>
    <mergeCell ref="A6:I8"/>
    <mergeCell ref="A10:P10"/>
  </mergeCells>
  <printOptions horizontalCentered="1"/>
  <pageMargins left="0.19685039370078741" right="0.19685039370078741" top="0.39370078740157483" bottom="0.19685039370078741" header="0.31496062992125984" footer="0.31496062992125984"/>
  <pageSetup scale="60" orientation="landscape" r:id="rId3"/>
  <drawing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FFC000"/>
  </sheetPr>
  <dimension ref="A1:AX42"/>
  <sheetViews>
    <sheetView showGridLines="0" workbookViewId="0">
      <selection activeCell="A9" sqref="A9"/>
    </sheetView>
  </sheetViews>
  <sheetFormatPr baseColWidth="10" defaultRowHeight="15" x14ac:dyDescent="0.25"/>
  <sheetData>
    <row r="1" spans="1:50" s="303" customFormat="1" x14ac:dyDescent="0.25">
      <c r="A1" s="385" t="str">
        <f>DEPEND</f>
        <v>SECRETARÍA DE COMUNICACIONES Y TRANSPORTES</v>
      </c>
      <c r="B1" s="551"/>
      <c r="C1" s="551"/>
      <c r="D1" s="551"/>
      <c r="E1" s="551"/>
      <c r="F1" s="551"/>
      <c r="G1" s="551"/>
      <c r="H1" s="551"/>
      <c r="I1" s="551"/>
      <c r="J1" s="551"/>
      <c r="K1" s="55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row>
    <row r="2" spans="1:50" s="303" customFormat="1" x14ac:dyDescent="0.25">
      <c r="A2" s="388" t="str">
        <f>SUBS</f>
        <v>SUBSECRETARÍA DE TRANSPORTE</v>
      </c>
      <c r="B2" s="389"/>
      <c r="C2" s="389"/>
      <c r="D2" s="389"/>
      <c r="E2" s="389"/>
      <c r="F2" s="553"/>
      <c r="G2" s="553"/>
      <c r="H2" s="553"/>
      <c r="I2" s="553"/>
      <c r="J2" s="553"/>
      <c r="K2" s="554"/>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c r="AV2" s="302"/>
      <c r="AW2" s="302"/>
      <c r="AX2" s="302"/>
    </row>
    <row r="3" spans="1:50" s="303" customFormat="1" x14ac:dyDescent="0.25">
      <c r="A3" s="388" t="str">
        <f>AREA</f>
        <v xml:space="preserve">DIRECCIÓN GENERAL DE TRANSPORTE FERROVIARIO Y MULTIMODAL </v>
      </c>
      <c r="B3" s="389"/>
      <c r="C3" s="389"/>
      <c r="D3" s="389"/>
      <c r="E3" s="389"/>
      <c r="F3" s="553"/>
      <c r="G3" s="553"/>
      <c r="H3" s="553"/>
      <c r="I3" s="553"/>
      <c r="J3" s="553"/>
      <c r="K3" s="554"/>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302"/>
      <c r="AU3" s="302"/>
      <c r="AV3" s="302"/>
      <c r="AW3" s="302"/>
      <c r="AX3" s="302"/>
    </row>
    <row r="4" spans="1:50" s="303" customFormat="1" x14ac:dyDescent="0.25">
      <c r="A4" s="423"/>
      <c r="B4" s="389"/>
      <c r="C4" s="389"/>
      <c r="D4" s="389"/>
      <c r="E4" s="389"/>
      <c r="F4" s="553"/>
      <c r="G4" s="553"/>
      <c r="H4" s="553"/>
      <c r="I4" s="553"/>
      <c r="J4" s="553"/>
      <c r="K4" s="554"/>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row>
    <row r="5" spans="1:50" s="303" customFormat="1" x14ac:dyDescent="0.25">
      <c r="A5" s="392" t="str">
        <f>TIPOLICIT&amp;" N° "&amp;LICIT</f>
        <v>INVITACIÓN  NACIONAL N° LO-009000988-N16-2012</v>
      </c>
      <c r="B5" s="389"/>
      <c r="C5" s="389"/>
      <c r="D5" s="389"/>
      <c r="E5" s="389"/>
      <c r="F5" s="553"/>
      <c r="G5" s="553"/>
      <c r="H5" s="553"/>
      <c r="I5" s="553"/>
      <c r="J5" s="553"/>
      <c r="K5" s="393" t="s">
        <v>455</v>
      </c>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row>
    <row r="6" spans="1:50" s="303" customFormat="1" ht="15" customHeight="1" x14ac:dyDescent="0.25">
      <c r="A6" s="731" t="str">
        <f>""&amp;OBRA</f>
        <v>“LA SUPERVISIÓN DE LA INSTALACIÓN DE DISPOSITIVOS DE SEGURIDAD EN LOS CRUCES A NIVEL DE DIVERSAS LÍNEAS FERROVIARIAS CON OTRAS VIALIDADES QUE SE UBICARÁN EN TODA LA REPÚBLICA MEXICANA”</v>
      </c>
      <c r="B6" s="812"/>
      <c r="C6" s="812"/>
      <c r="D6" s="812"/>
      <c r="E6" s="812"/>
      <c r="F6" s="553"/>
      <c r="G6" s="553"/>
      <c r="H6" s="553"/>
      <c r="I6" s="553"/>
      <c r="J6" s="553"/>
      <c r="K6" s="393" t="s">
        <v>617</v>
      </c>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row>
    <row r="7" spans="1:50" s="303" customFormat="1" x14ac:dyDescent="0.25">
      <c r="A7" s="731"/>
      <c r="B7" s="812"/>
      <c r="C7" s="812"/>
      <c r="D7" s="812"/>
      <c r="E7" s="812"/>
      <c r="F7" s="553"/>
      <c r="G7" s="553"/>
      <c r="H7" s="553"/>
      <c r="I7" s="553"/>
      <c r="J7" s="553"/>
      <c r="K7" s="394" t="str">
        <f>"FECHA: "&amp;TEXT(FECHALICIT,"DD-MMM-AAAA")</f>
        <v>FECHA: 02-jul-2012</v>
      </c>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row>
    <row r="8" spans="1:50" s="303" customFormat="1" x14ac:dyDescent="0.25">
      <c r="A8" s="731"/>
      <c r="B8" s="812"/>
      <c r="C8" s="812"/>
      <c r="D8" s="812"/>
      <c r="E8" s="812"/>
      <c r="F8" s="553"/>
      <c r="G8" s="553"/>
      <c r="H8" s="553"/>
      <c r="I8" s="553"/>
      <c r="J8" s="553"/>
      <c r="K8" s="394" t="s">
        <v>564</v>
      </c>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2"/>
    </row>
    <row r="9" spans="1:50" s="303" customFormat="1" x14ac:dyDescent="0.25">
      <c r="A9" s="555"/>
      <c r="B9" s="556"/>
      <c r="C9" s="556"/>
      <c r="D9" s="556"/>
      <c r="E9" s="556"/>
      <c r="F9" s="556"/>
      <c r="G9" s="556"/>
      <c r="H9" s="556"/>
      <c r="I9" s="556"/>
      <c r="J9" s="556"/>
      <c r="K9" s="557"/>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2"/>
    </row>
    <row r="10" spans="1:50" s="223" customFormat="1" ht="22.5" customHeight="1" x14ac:dyDescent="0.2">
      <c r="A10" s="776" t="s">
        <v>385</v>
      </c>
      <c r="B10" s="776"/>
      <c r="C10" s="776"/>
      <c r="D10" s="776"/>
      <c r="E10" s="776"/>
      <c r="F10" s="776"/>
      <c r="G10" s="776"/>
      <c r="H10" s="776"/>
      <c r="I10" s="776"/>
      <c r="J10" s="776"/>
      <c r="K10" s="776"/>
    </row>
    <row r="11" spans="1:50" s="222" customFormat="1" ht="12" x14ac:dyDescent="0.2">
      <c r="A11" s="35"/>
      <c r="B11" s="214" t="s">
        <v>386</v>
      </c>
      <c r="C11" s="322"/>
      <c r="D11" s="35"/>
      <c r="E11" s="35"/>
      <c r="F11" s="214" t="s">
        <v>389</v>
      </c>
      <c r="G11" s="322" t="s">
        <v>444</v>
      </c>
      <c r="H11" s="35"/>
      <c r="I11" s="35"/>
      <c r="J11" s="214" t="s">
        <v>407</v>
      </c>
      <c r="K11" s="322"/>
    </row>
    <row r="12" spans="1:50" s="222" customFormat="1" ht="12" x14ac:dyDescent="0.2">
      <c r="A12" s="33"/>
      <c r="B12" s="158" t="s">
        <v>387</v>
      </c>
      <c r="C12" s="364" t="s">
        <v>443</v>
      </c>
      <c r="D12" s="33"/>
      <c r="E12" s="162"/>
      <c r="F12" s="262" t="s">
        <v>411</v>
      </c>
      <c r="G12" s="261" t="s">
        <v>409</v>
      </c>
      <c r="H12" s="33"/>
      <c r="I12" s="33"/>
      <c r="J12" s="158" t="s">
        <v>408</v>
      </c>
      <c r="K12" s="323" t="s">
        <v>534</v>
      </c>
    </row>
    <row r="13" spans="1:50" s="222" customFormat="1" ht="12" x14ac:dyDescent="0.2">
      <c r="A13" s="33"/>
      <c r="B13" s="158" t="s">
        <v>388</v>
      </c>
      <c r="C13" s="322"/>
      <c r="D13" s="33"/>
      <c r="E13" s="162" t="s">
        <v>410</v>
      </c>
      <c r="F13" s="363" t="s">
        <v>543</v>
      </c>
      <c r="G13" s="330"/>
      <c r="H13" s="33"/>
      <c r="I13" s="33"/>
      <c r="J13" s="158" t="s">
        <v>390</v>
      </c>
      <c r="K13" s="323"/>
    </row>
    <row r="14" spans="1:50" s="222" customFormat="1" ht="12" x14ac:dyDescent="0.2">
      <c r="A14" s="33"/>
      <c r="B14" s="107"/>
      <c r="C14" s="107"/>
      <c r="D14" s="33"/>
      <c r="E14" s="162" t="s">
        <v>412</v>
      </c>
      <c r="F14" s="362" t="s">
        <v>533</v>
      </c>
      <c r="G14" s="323"/>
      <c r="H14" s="107"/>
      <c r="I14" s="33"/>
      <c r="J14" s="158" t="s">
        <v>484</v>
      </c>
      <c r="K14" s="323"/>
    </row>
    <row r="15" spans="1:50" s="222" customFormat="1" ht="6" customHeight="1" x14ac:dyDescent="0.2">
      <c r="A15" s="107"/>
      <c r="B15" s="107"/>
      <c r="C15" s="107"/>
      <c r="D15" s="107"/>
      <c r="E15" s="107"/>
      <c r="F15" s="107"/>
      <c r="G15" s="107"/>
      <c r="H15" s="107"/>
      <c r="I15" s="38"/>
      <c r="J15" s="38"/>
      <c r="K15" s="38"/>
    </row>
    <row r="16" spans="1:50" s="222" customFormat="1" ht="12" x14ac:dyDescent="0.2">
      <c r="A16" s="558"/>
      <c r="B16" s="101" t="s">
        <v>391</v>
      </c>
      <c r="C16" s="23"/>
      <c r="D16" s="224" t="s">
        <v>392</v>
      </c>
      <c r="E16" s="23" t="s">
        <v>393</v>
      </c>
      <c r="F16" s="23"/>
      <c r="G16" s="23"/>
      <c r="H16" s="225"/>
      <c r="I16" s="101" t="s">
        <v>391</v>
      </c>
      <c r="J16" s="23"/>
      <c r="K16" s="225"/>
      <c r="L16" s="223"/>
    </row>
    <row r="17" spans="1:11" s="222" customFormat="1" ht="45" x14ac:dyDescent="0.2">
      <c r="A17" s="103" t="s">
        <v>394</v>
      </c>
      <c r="B17" s="103" t="s">
        <v>395</v>
      </c>
      <c r="C17" s="103" t="s">
        <v>396</v>
      </c>
      <c r="D17" s="226" t="s">
        <v>397</v>
      </c>
      <c r="E17" s="226" t="s">
        <v>398</v>
      </c>
      <c r="F17" s="226" t="s">
        <v>399</v>
      </c>
      <c r="G17" s="226" t="s">
        <v>400</v>
      </c>
      <c r="H17" s="226" t="s">
        <v>401</v>
      </c>
      <c r="I17" s="226" t="s">
        <v>402</v>
      </c>
      <c r="J17" s="226" t="s">
        <v>403</v>
      </c>
      <c r="K17" s="226" t="s">
        <v>404</v>
      </c>
    </row>
    <row r="18" spans="1:11" s="222" customFormat="1" ht="12" x14ac:dyDescent="0.2">
      <c r="A18" s="59"/>
      <c r="B18" s="227"/>
      <c r="C18" s="228"/>
      <c r="D18" s="110"/>
      <c r="E18" s="227"/>
      <c r="F18" s="228"/>
      <c r="G18" s="228"/>
      <c r="H18" s="229"/>
      <c r="I18" s="227"/>
      <c r="J18" s="228"/>
      <c r="K18" s="229"/>
    </row>
    <row r="19" spans="1:11" s="222" customFormat="1" ht="12" x14ac:dyDescent="0.2">
      <c r="A19" s="365" t="s">
        <v>535</v>
      </c>
      <c r="B19" s="366" t="s">
        <v>536</v>
      </c>
      <c r="C19" s="367" t="s">
        <v>537</v>
      </c>
      <c r="D19" s="368" t="s">
        <v>538</v>
      </c>
      <c r="E19" s="369" t="s">
        <v>539</v>
      </c>
      <c r="F19" s="367" t="s">
        <v>540</v>
      </c>
      <c r="G19" s="370" t="s">
        <v>541</v>
      </c>
      <c r="H19" s="371" t="s">
        <v>542</v>
      </c>
      <c r="I19" s="369" t="s">
        <v>544</v>
      </c>
      <c r="J19" s="367" t="s">
        <v>545</v>
      </c>
      <c r="K19" s="371" t="s">
        <v>546</v>
      </c>
    </row>
    <row r="20" spans="1:11" s="222" customFormat="1" ht="12" x14ac:dyDescent="0.2">
      <c r="A20" s="263"/>
      <c r="B20" s="230"/>
      <c r="C20" s="231"/>
      <c r="D20" s="232"/>
      <c r="E20" s="236"/>
      <c r="F20" s="237"/>
      <c r="G20" s="234"/>
      <c r="H20" s="235"/>
      <c r="I20" s="236"/>
      <c r="J20" s="237"/>
      <c r="K20" s="238"/>
    </row>
    <row r="21" spans="1:11" s="222" customFormat="1" ht="12" x14ac:dyDescent="0.2">
      <c r="A21" s="263"/>
      <c r="B21" s="230"/>
      <c r="C21" s="231"/>
      <c r="D21" s="232"/>
      <c r="E21" s="236"/>
      <c r="F21" s="237"/>
      <c r="G21" s="234"/>
      <c r="H21" s="235"/>
      <c r="I21" s="236"/>
      <c r="J21" s="237"/>
      <c r="K21" s="238"/>
    </row>
    <row r="22" spans="1:11" s="222" customFormat="1" ht="12" x14ac:dyDescent="0.2">
      <c r="A22" s="263"/>
      <c r="B22" s="230"/>
      <c r="C22" s="231"/>
      <c r="D22" s="232"/>
      <c r="E22" s="236"/>
      <c r="F22" s="237"/>
      <c r="G22" s="234"/>
      <c r="H22" s="235"/>
      <c r="I22" s="236"/>
      <c r="J22" s="237"/>
      <c r="K22" s="238"/>
    </row>
    <row r="23" spans="1:11" s="222" customFormat="1" ht="12.6" customHeight="1" x14ac:dyDescent="0.2">
      <c r="A23" s="263"/>
      <c r="B23" s="230"/>
      <c r="C23" s="231"/>
      <c r="D23" s="232"/>
      <c r="E23" s="236"/>
      <c r="F23" s="239"/>
      <c r="G23" s="234"/>
      <c r="H23" s="235"/>
      <c r="I23" s="236"/>
      <c r="J23" s="237"/>
      <c r="K23" s="238"/>
    </row>
    <row r="24" spans="1:11" s="222" customFormat="1" ht="12" x14ac:dyDescent="0.2">
      <c r="A24" s="263"/>
      <c r="B24" s="230"/>
      <c r="C24" s="231"/>
      <c r="D24" s="232"/>
      <c r="E24" s="236"/>
      <c r="F24" s="240"/>
      <c r="G24" s="234"/>
      <c r="H24" s="235"/>
      <c r="I24" s="236"/>
      <c r="J24" s="237"/>
      <c r="K24" s="238"/>
    </row>
    <row r="25" spans="1:11" s="222" customFormat="1" ht="12" x14ac:dyDescent="0.2">
      <c r="A25" s="263"/>
      <c r="B25" s="230"/>
      <c r="C25" s="231"/>
      <c r="D25" s="241"/>
      <c r="E25" s="236"/>
      <c r="F25" s="240"/>
      <c r="G25" s="234"/>
      <c r="H25" s="235"/>
      <c r="I25" s="236"/>
      <c r="J25" s="237"/>
      <c r="K25" s="238"/>
    </row>
    <row r="26" spans="1:11" s="222" customFormat="1" ht="12" x14ac:dyDescent="0.2">
      <c r="A26" s="263"/>
      <c r="B26" s="230"/>
      <c r="C26" s="231"/>
      <c r="D26" s="241"/>
      <c r="E26" s="236"/>
      <c r="F26" s="240"/>
      <c r="G26" s="234"/>
      <c r="H26" s="235"/>
      <c r="I26" s="236"/>
      <c r="J26" s="237"/>
      <c r="K26" s="238"/>
    </row>
    <row r="27" spans="1:11" s="222" customFormat="1" ht="12" x14ac:dyDescent="0.2">
      <c r="A27" s="263"/>
      <c r="B27" s="230"/>
      <c r="C27" s="231"/>
      <c r="D27" s="241"/>
      <c r="E27" s="236"/>
      <c r="F27" s="240"/>
      <c r="G27" s="234"/>
      <c r="H27" s="235"/>
      <c r="I27" s="236"/>
      <c r="J27" s="237"/>
      <c r="K27" s="238"/>
    </row>
    <row r="28" spans="1:11" s="222" customFormat="1" ht="12" x14ac:dyDescent="0.2">
      <c r="A28" s="263"/>
      <c r="B28" s="230"/>
      <c r="C28" s="231"/>
      <c r="D28" s="241"/>
      <c r="E28" s="236"/>
      <c r="F28" s="240"/>
      <c r="G28" s="234"/>
      <c r="H28" s="235"/>
      <c r="I28" s="236"/>
      <c r="J28" s="237"/>
      <c r="K28" s="238"/>
    </row>
    <row r="29" spans="1:11" s="222" customFormat="1" ht="12" x14ac:dyDescent="0.2">
      <c r="A29" s="263"/>
      <c r="B29" s="230"/>
      <c r="C29" s="231"/>
      <c r="D29" s="241"/>
      <c r="E29" s="236"/>
      <c r="F29" s="240"/>
      <c r="G29" s="234"/>
      <c r="H29" s="235"/>
      <c r="I29" s="236"/>
      <c r="J29" s="237"/>
      <c r="K29" s="238"/>
    </row>
    <row r="30" spans="1:11" s="222" customFormat="1" ht="12" x14ac:dyDescent="0.2">
      <c r="A30" s="263"/>
      <c r="B30" s="230"/>
      <c r="C30" s="231"/>
      <c r="D30" s="241"/>
      <c r="E30" s="236"/>
      <c r="F30" s="240"/>
      <c r="G30" s="234"/>
      <c r="H30" s="235"/>
      <c r="I30" s="236"/>
      <c r="J30" s="237"/>
      <c r="K30" s="238"/>
    </row>
    <row r="31" spans="1:11" s="222" customFormat="1" ht="12" x14ac:dyDescent="0.2">
      <c r="A31" s="263"/>
      <c r="B31" s="242"/>
      <c r="C31" s="243"/>
      <c r="D31" s="241"/>
      <c r="E31" s="236"/>
      <c r="F31" s="240"/>
      <c r="G31" s="234"/>
      <c r="H31" s="235"/>
      <c r="I31" s="236"/>
      <c r="J31" s="237"/>
      <c r="K31" s="238"/>
    </row>
    <row r="32" spans="1:11" s="222" customFormat="1" ht="12" x14ac:dyDescent="0.2">
      <c r="A32" s="263"/>
      <c r="B32" s="242"/>
      <c r="C32" s="243"/>
      <c r="D32" s="241"/>
      <c r="E32" s="244"/>
      <c r="F32" s="240"/>
      <c r="G32" s="234"/>
      <c r="H32" s="235"/>
      <c r="I32" s="236"/>
      <c r="J32" s="237"/>
      <c r="K32" s="238"/>
    </row>
    <row r="33" spans="1:13" s="222" customFormat="1" ht="12" x14ac:dyDescent="0.2">
      <c r="A33" s="263"/>
      <c r="B33" s="242"/>
      <c r="C33" s="243"/>
      <c r="D33" s="241"/>
      <c r="E33" s="244"/>
      <c r="F33" s="240"/>
      <c r="G33" s="234"/>
      <c r="H33" s="235"/>
      <c r="I33" s="236"/>
      <c r="J33" s="237"/>
      <c r="K33" s="238"/>
    </row>
    <row r="34" spans="1:13" s="222" customFormat="1" ht="12" x14ac:dyDescent="0.2">
      <c r="A34" s="264"/>
      <c r="B34" s="233"/>
      <c r="C34" s="231"/>
      <c r="D34" s="245"/>
      <c r="E34" s="246"/>
      <c r="F34" s="247"/>
      <c r="G34" s="248"/>
      <c r="H34" s="249"/>
      <c r="I34" s="250"/>
      <c r="J34" s="251"/>
      <c r="K34" s="252"/>
    </row>
    <row r="35" spans="1:13" s="222" customFormat="1" ht="12.6" customHeight="1" x14ac:dyDescent="0.2">
      <c r="A35" s="253"/>
      <c r="B35" s="254">
        <f>SUM(B18:B34)</f>
        <v>0</v>
      </c>
      <c r="C35" s="255">
        <f>SUM(C19:C34)</f>
        <v>0</v>
      </c>
      <c r="D35" s="256">
        <f>SUM(D19:D34)</f>
        <v>0</v>
      </c>
      <c r="E35" s="257">
        <f>SUM(E19:E34)</f>
        <v>0</v>
      </c>
      <c r="F35" s="255">
        <f t="shared" ref="F35:K35" si="0">SUM(F19:F34)</f>
        <v>0</v>
      </c>
      <c r="G35" s="255">
        <f t="shared" si="0"/>
        <v>0</v>
      </c>
      <c r="H35" s="258">
        <f t="shared" si="0"/>
        <v>0</v>
      </c>
      <c r="I35" s="257">
        <f t="shared" si="0"/>
        <v>0</v>
      </c>
      <c r="J35" s="255"/>
      <c r="K35" s="258">
        <f t="shared" si="0"/>
        <v>0</v>
      </c>
    </row>
    <row r="36" spans="1:13" s="222" customFormat="1" ht="12" customHeight="1" x14ac:dyDescent="0.2">
      <c r="A36" s="259"/>
      <c r="B36" s="259"/>
      <c r="C36" s="259"/>
      <c r="D36" s="259"/>
      <c r="E36" s="259"/>
      <c r="F36" s="259"/>
      <c r="G36" s="259"/>
      <c r="H36" s="259"/>
      <c r="I36" s="259"/>
      <c r="J36" s="259"/>
      <c r="K36" s="259"/>
      <c r="L36" s="33"/>
      <c r="M36" s="33"/>
    </row>
    <row r="37" spans="1:13" s="222" customFormat="1" ht="12" x14ac:dyDescent="0.2">
      <c r="A37" s="259"/>
      <c r="B37" s="259"/>
      <c r="C37" s="259"/>
      <c r="D37" s="259"/>
      <c r="E37" s="259"/>
      <c r="F37" s="259"/>
      <c r="G37" s="259"/>
      <c r="H37" s="259"/>
      <c r="I37" s="33"/>
      <c r="J37" s="260" t="s">
        <v>405</v>
      </c>
      <c r="K37" s="330" t="s">
        <v>547</v>
      </c>
      <c r="L37" s="33"/>
      <c r="M37" s="33"/>
    </row>
    <row r="38" spans="1:13" s="222" customFormat="1" ht="12" x14ac:dyDescent="0.2">
      <c r="A38" s="259"/>
      <c r="B38" s="259"/>
      <c r="C38" s="259"/>
      <c r="D38" s="259"/>
      <c r="E38" s="259"/>
      <c r="F38" s="259"/>
      <c r="G38" s="259"/>
      <c r="H38" s="259"/>
      <c r="I38" s="33"/>
      <c r="J38" s="260" t="s">
        <v>406</v>
      </c>
      <c r="K38" s="372" t="s">
        <v>567</v>
      </c>
      <c r="L38" s="33"/>
      <c r="M38" s="33"/>
    </row>
    <row r="39" spans="1:13" s="222" customFormat="1" ht="12" x14ac:dyDescent="0.2">
      <c r="A39" s="259"/>
      <c r="B39" s="259"/>
      <c r="C39" s="259"/>
      <c r="D39" s="259"/>
      <c r="E39" s="259"/>
      <c r="F39" s="259"/>
      <c r="G39" s="259"/>
      <c r="H39" s="259"/>
      <c r="I39" s="259"/>
      <c r="J39" s="259"/>
      <c r="K39" s="259"/>
    </row>
    <row r="40" spans="1:13" x14ac:dyDescent="0.25">
      <c r="A40" s="476"/>
      <c r="B40" s="4"/>
      <c r="C40" s="4"/>
      <c r="D40" s="4"/>
      <c r="E40" s="4"/>
      <c r="F40" s="4"/>
      <c r="G40" s="4"/>
      <c r="H40" s="4"/>
      <c r="I40" s="4"/>
      <c r="J40" s="4"/>
      <c r="K40" s="477"/>
    </row>
    <row r="41" spans="1:13" x14ac:dyDescent="0.25">
      <c r="A41" s="478"/>
      <c r="B41" s="7"/>
      <c r="C41" s="550" t="s">
        <v>568</v>
      </c>
      <c r="D41" s="7"/>
      <c r="E41" s="7"/>
      <c r="F41" s="7"/>
      <c r="G41" s="7"/>
      <c r="H41" s="550" t="s">
        <v>569</v>
      </c>
      <c r="I41" s="7"/>
      <c r="J41" s="7"/>
      <c r="K41" s="455"/>
    </row>
    <row r="42" spans="1:13" x14ac:dyDescent="0.25">
      <c r="A42" s="479"/>
      <c r="B42" s="10" t="s">
        <v>167</v>
      </c>
      <c r="C42" s="10"/>
      <c r="D42" s="10"/>
      <c r="E42" s="10"/>
      <c r="F42" s="10"/>
      <c r="G42" s="10" t="s">
        <v>472</v>
      </c>
      <c r="H42" s="10"/>
      <c r="I42" s="10"/>
      <c r="J42" s="10"/>
      <c r="K42" s="456"/>
    </row>
  </sheetData>
  <customSheetViews>
    <customSheetView guid="{715E90F1-CD54-4010-AF2A-F1142E0A1E81}" showPageBreaks="1" showGridLines="0">
      <pageMargins left="0.19685039370078741" right="0.19685039370078741" top="0.39370078740157483" bottom="0.19685039370078741" header="0.31496062992125984" footer="0.31496062992125984"/>
      <printOptions horizontalCentered="1"/>
      <pageSetup paperSize="122" orientation="landscape" r:id="rId1"/>
    </customSheetView>
    <customSheetView guid="{0B53B832-AD86-4C8F-805A-2F70F28121AE}" showPageBreaks="1" showGridLines="0">
      <pageMargins left="0.19685039370078741" right="0.19685039370078741" top="0.39370078740157483" bottom="0.19685039370078741" header="0.31496062992125984" footer="0.31496062992125984"/>
      <printOptions horizontalCentered="1"/>
      <pageSetup paperSize="122" orientation="landscape" r:id="rId2"/>
    </customSheetView>
  </customSheetViews>
  <mergeCells count="2">
    <mergeCell ref="A6:E8"/>
    <mergeCell ref="A10:K10"/>
  </mergeCells>
  <printOptions horizontalCentered="1"/>
  <pageMargins left="0.19685039370078741" right="0.19685039370078741" top="0.39370078740157483" bottom="0.19685039370078741" header="0.31496062992125984" footer="0.31496062992125984"/>
  <pageSetup orientation="landscape" r:id="rId3"/>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00B050"/>
  </sheetPr>
  <dimension ref="A1:AX29"/>
  <sheetViews>
    <sheetView showGridLines="0" workbookViewId="0"/>
  </sheetViews>
  <sheetFormatPr baseColWidth="10" defaultRowHeight="14.25" x14ac:dyDescent="0.2"/>
  <cols>
    <col min="1" max="1" width="91.42578125" style="20" customWidth="1"/>
    <col min="2" max="16384" width="11.42578125" style="20"/>
  </cols>
  <sheetData>
    <row r="1" spans="1:50" s="297" customFormat="1" x14ac:dyDescent="0.25">
      <c r="A1" s="296"/>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row>
    <row r="2" spans="1:50" s="297" customFormat="1" x14ac:dyDescent="0.25">
      <c r="A2" s="296"/>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row>
    <row r="3" spans="1:50" s="297" customFormat="1" x14ac:dyDescent="0.25">
      <c r="A3" s="444" t="s">
        <v>483</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row>
    <row r="4" spans="1:50" s="297" customFormat="1" x14ac:dyDescent="0.25">
      <c r="A4" s="296"/>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row>
    <row r="5" spans="1:50" s="297" customFormat="1" x14ac:dyDescent="0.25">
      <c r="A5" s="568" t="s">
        <v>576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row>
    <row r="6" spans="1:50" s="297" customFormat="1" x14ac:dyDescent="0.25">
      <c r="A6" s="637" t="s">
        <v>618</v>
      </c>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row>
    <row r="7" spans="1:50" s="297" customFormat="1" x14ac:dyDescent="0.25">
      <c r="A7" s="435" t="str">
        <f>LUGAR&amp;", "&amp;DAY(FECHALICIT)&amp;" de "&amp;TEXT(FECHALICIT,"mmmm")&amp;" del "&amp;YEAR(FECHALICIT)</f>
        <v>MÉXICO, D. F. , 2 de julio del 2012</v>
      </c>
      <c r="B7" s="296"/>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row>
    <row r="8" spans="1:50" s="297" customFormat="1" x14ac:dyDescent="0.25">
      <c r="A8" s="654"/>
      <c r="B8" s="296"/>
      <c r="C8" s="296"/>
      <c r="D8" s="296"/>
      <c r="E8" s="296"/>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row>
    <row r="9" spans="1:50" s="297" customFormat="1" x14ac:dyDescent="0.25">
      <c r="A9" s="648" t="s">
        <v>623</v>
      </c>
      <c r="B9" s="296"/>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row>
    <row r="10" spans="1:50" s="297" customFormat="1" x14ac:dyDescent="0.25">
      <c r="A10" s="654"/>
      <c r="B10" s="296"/>
      <c r="C10" s="296"/>
      <c r="D10" s="296"/>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row>
    <row r="11" spans="1:50" s="297" customFormat="1" x14ac:dyDescent="0.25">
      <c r="A11" s="438"/>
      <c r="B11" s="296"/>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row>
    <row r="12" spans="1:50" s="297" customFormat="1" x14ac:dyDescent="0.25">
      <c r="A12" s="436" t="str">
        <f>DEPEND</f>
        <v>SECRETARÍA DE COMUNICACIONES Y TRANSPORTES</v>
      </c>
      <c r="B12" s="296"/>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row>
    <row r="13" spans="1:50" s="297" customFormat="1" x14ac:dyDescent="0.25">
      <c r="A13" s="436" t="str">
        <f>SUBS</f>
        <v>SUBSECRETARÍA DE TRANSPORTE</v>
      </c>
      <c r="B13" s="296"/>
      <c r="C13" s="296"/>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6"/>
      <c r="AI13" s="296"/>
      <c r="AJ13" s="296"/>
      <c r="AK13" s="296"/>
      <c r="AL13" s="296"/>
      <c r="AM13" s="296"/>
      <c r="AN13" s="296"/>
      <c r="AO13" s="296"/>
      <c r="AP13" s="296"/>
      <c r="AQ13" s="296"/>
      <c r="AR13" s="296"/>
      <c r="AS13" s="296"/>
      <c r="AT13" s="296"/>
      <c r="AU13" s="296"/>
      <c r="AV13" s="296"/>
      <c r="AW13" s="296"/>
      <c r="AX13" s="296"/>
    </row>
    <row r="14" spans="1:50" x14ac:dyDescent="0.2">
      <c r="A14" s="436" t="str">
        <f>AREA</f>
        <v xml:space="preserve">DIRECCIÓN GENERAL DE TRANSPORTE FERROVIARIO Y MULTIMODAL </v>
      </c>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row>
    <row r="15" spans="1:50" s="21" customFormat="1" x14ac:dyDescent="0.2">
      <c r="A15" s="436" t="s">
        <v>466</v>
      </c>
    </row>
    <row r="16" spans="1:50" x14ac:dyDescent="0.2">
      <c r="A16" s="438"/>
    </row>
    <row r="17" spans="1:1" x14ac:dyDescent="0.2">
      <c r="A17" s="437" t="str">
        <f>"Me refiero a la "&amp;TIPOLICIT&amp;" No. "&amp;LICIT&amp;" para la realización de los trabajos de:"</f>
        <v>Me refiero a la INVITACIÓN  NACIONAL No. LO-009000988-N16-2012 para la realización de los trabajos de:</v>
      </c>
    </row>
    <row r="18" spans="1:1" ht="33.75" customHeight="1" x14ac:dyDescent="0.2">
      <c r="A18" s="437" t="str">
        <f>OBRA</f>
        <v>“LA SUPERVISIÓN DE LA INSTALACIÓN DE DISPOSITIVOS DE SEGURIDAD EN LOS CRUCES A NIVEL DE DIVERSAS LÍNEAS FERROVIARIAS CON OTRAS VIALIDADES QUE SE UBICARÁN EN TODA LA REPÚBLICA MEXICANA”</v>
      </c>
    </row>
    <row r="19" spans="1:1" ht="34.5" customHeight="1" x14ac:dyDescent="0.2">
      <c r="A19" s="111"/>
    </row>
    <row r="20" spans="1:1" ht="72" x14ac:dyDescent="0.2">
      <c r="A20" s="443" t="s">
        <v>552</v>
      </c>
    </row>
    <row r="21" spans="1:1" x14ac:dyDescent="0.2">
      <c r="A21" s="111"/>
    </row>
    <row r="22" spans="1:1" x14ac:dyDescent="0.2">
      <c r="A22" s="111"/>
    </row>
    <row r="23" spans="1:1" x14ac:dyDescent="0.2">
      <c r="A23" s="382" t="s">
        <v>467</v>
      </c>
    </row>
    <row r="24" spans="1:1" x14ac:dyDescent="0.2">
      <c r="A24" s="382" t="s">
        <v>167</v>
      </c>
    </row>
    <row r="25" spans="1:1" x14ac:dyDescent="0.2">
      <c r="A25" s="382"/>
    </row>
    <row r="26" spans="1:1" x14ac:dyDescent="0.2">
      <c r="A26" s="382"/>
    </row>
    <row r="27" spans="1:1" x14ac:dyDescent="0.2">
      <c r="A27" s="438"/>
    </row>
    <row r="28" spans="1:1" x14ac:dyDescent="0.2">
      <c r="A28" s="591" t="s">
        <v>586</v>
      </c>
    </row>
    <row r="29" spans="1:1" x14ac:dyDescent="0.2">
      <c r="A29" s="383" t="s">
        <v>472</v>
      </c>
    </row>
  </sheetData>
  <customSheetViews>
    <customSheetView guid="{715E90F1-CD54-4010-AF2A-F1142E0A1E81}" showPageBreaks="1" showGridLines="0">
      <pageMargins left="0.70866141732283472" right="0.70866141732283472" top="0.74803149606299213" bottom="0.74803149606299213" header="0.31496062992125984" footer="0.31496062992125984"/>
      <pageSetup orientation="portrait" r:id="rId1"/>
    </customSheetView>
    <customSheetView guid="{0B53B832-AD86-4C8F-805A-2F70F28121AE}" showPageBreaks="1" showGridLines="0">
      <pageMargins left="0.70866141732283472" right="0.70866141732283472" top="0.74803149606299213" bottom="0.74803149606299213" header="0.31496062992125984" footer="0.31496062992125984"/>
      <pageSetup orientation="portrait" r:id="rId2"/>
    </customSheetView>
  </customSheetViews>
  <pageMargins left="0.70866141732283472" right="0.70866141732283472" top="0.74803149606299213" bottom="0.74803149606299213" header="0.31496062992125984" footer="0.31496062992125984"/>
  <pageSetup orientation="portrait"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FFC000"/>
  </sheetPr>
  <dimension ref="A1:AX76"/>
  <sheetViews>
    <sheetView showGridLines="0" workbookViewId="0">
      <selection activeCell="A10" sqref="A10:I10"/>
    </sheetView>
  </sheetViews>
  <sheetFormatPr baseColWidth="10" defaultRowHeight="14.25" x14ac:dyDescent="0.2"/>
  <cols>
    <col min="1" max="7" width="10.7109375" style="20" customWidth="1"/>
    <col min="8" max="8" width="11.5703125" style="20" customWidth="1"/>
    <col min="9" max="9" width="10.7109375" style="20" customWidth="1"/>
    <col min="10" max="16384" width="11.42578125" style="20"/>
  </cols>
  <sheetData>
    <row r="1" spans="1:50" s="297" customFormat="1" x14ac:dyDescent="0.25">
      <c r="A1" s="385" t="str">
        <f>DEPEND</f>
        <v>SECRETARÍA DE COMUNICACIONES Y TRANSPORTES</v>
      </c>
      <c r="B1" s="386"/>
      <c r="C1" s="386"/>
      <c r="D1" s="386"/>
      <c r="E1" s="386"/>
      <c r="F1" s="386"/>
      <c r="G1" s="386"/>
      <c r="H1" s="386"/>
      <c r="I1" s="387"/>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row>
    <row r="2" spans="1:50" s="297" customFormat="1" x14ac:dyDescent="0.25">
      <c r="A2" s="388" t="str">
        <f>SUBS</f>
        <v>SUBSECRETARÍA DE TRANSPORTE</v>
      </c>
      <c r="B2" s="482"/>
      <c r="C2" s="482"/>
      <c r="D2" s="482"/>
      <c r="E2" s="482"/>
      <c r="F2" s="482"/>
      <c r="G2" s="482"/>
      <c r="H2" s="390"/>
      <c r="I2" s="391"/>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row>
    <row r="3" spans="1:50" s="297" customFormat="1" x14ac:dyDescent="0.25">
      <c r="A3" s="388" t="str">
        <f>AREA</f>
        <v xml:space="preserve">DIRECCIÓN GENERAL DE TRANSPORTE FERROVIARIO Y MULTIMODAL </v>
      </c>
      <c r="B3" s="482"/>
      <c r="C3" s="482"/>
      <c r="D3" s="482"/>
      <c r="E3" s="482"/>
      <c r="F3" s="482"/>
      <c r="G3" s="482"/>
      <c r="H3" s="390"/>
      <c r="I3" s="391"/>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row>
    <row r="4" spans="1:50" s="297" customFormat="1" x14ac:dyDescent="0.25">
      <c r="A4" s="445"/>
      <c r="B4" s="482"/>
      <c r="C4" s="482"/>
      <c r="D4" s="482"/>
      <c r="E4" s="482"/>
      <c r="F4" s="482"/>
      <c r="G4" s="482"/>
      <c r="H4" s="390"/>
      <c r="I4" s="391"/>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row>
    <row r="5" spans="1:50" s="297" customFormat="1" x14ac:dyDescent="0.25">
      <c r="A5" s="446" t="str">
        <f>TIPOLICIT&amp;" N° "&amp;LICIT</f>
        <v>INVITACIÓN  NACIONAL N° LO-009000988-N16-2012</v>
      </c>
      <c r="B5" s="482"/>
      <c r="C5" s="482"/>
      <c r="D5" s="482"/>
      <c r="E5" s="482"/>
      <c r="F5" s="482"/>
      <c r="G5" s="482"/>
      <c r="H5" s="390"/>
      <c r="I5" s="393" t="s">
        <v>490</v>
      </c>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row>
    <row r="6" spans="1:50" s="297" customFormat="1" x14ac:dyDescent="0.25">
      <c r="A6" s="780" t="str">
        <f>""&amp;OBRA</f>
        <v>“LA SUPERVISIÓN DE LA INSTALACIÓN DE DISPOSITIVOS DE SEGURIDAD EN LOS CRUCES A NIVEL DE DIVERSAS LÍNEAS FERROVIARIAS CON OTRAS VIALIDADES QUE SE UBICARÁN EN TODA LA REPÚBLICA MEXICANA”</v>
      </c>
      <c r="B6" s="781"/>
      <c r="C6" s="781"/>
      <c r="D6" s="781"/>
      <c r="E6" s="781"/>
      <c r="F6" s="781"/>
      <c r="G6" s="781"/>
      <c r="H6" s="390"/>
      <c r="I6" s="393" t="s">
        <v>618</v>
      </c>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row>
    <row r="7" spans="1:50" s="297" customFormat="1" x14ac:dyDescent="0.25">
      <c r="A7" s="782"/>
      <c r="B7" s="781"/>
      <c r="C7" s="781"/>
      <c r="D7" s="781"/>
      <c r="E7" s="781"/>
      <c r="F7" s="781"/>
      <c r="G7" s="781"/>
      <c r="H7" s="390"/>
      <c r="I7" s="394" t="str">
        <f>"FECHA: "&amp;TEXT(FECHALICIT,"DD-MMM-AAAA")</f>
        <v>FECHA: 02-jul-2012</v>
      </c>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row>
    <row r="8" spans="1:50" s="297" customFormat="1" x14ac:dyDescent="0.25">
      <c r="A8" s="782"/>
      <c r="B8" s="781"/>
      <c r="C8" s="781"/>
      <c r="D8" s="781"/>
      <c r="E8" s="781"/>
      <c r="F8" s="781"/>
      <c r="G8" s="781"/>
      <c r="H8" s="390"/>
      <c r="I8" s="394" t="s">
        <v>564</v>
      </c>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row>
    <row r="9" spans="1:50" s="297" customFormat="1" x14ac:dyDescent="0.25">
      <c r="A9" s="783"/>
      <c r="B9" s="784"/>
      <c r="C9" s="784"/>
      <c r="D9" s="784"/>
      <c r="E9" s="784"/>
      <c r="F9" s="784"/>
      <c r="G9" s="784"/>
      <c r="H9" s="396"/>
      <c r="I9" s="397"/>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row>
    <row r="10" spans="1:50" s="21" customFormat="1" ht="22.5" customHeight="1" x14ac:dyDescent="0.2">
      <c r="A10" s="813" t="s">
        <v>489</v>
      </c>
      <c r="B10" s="813"/>
      <c r="C10" s="813"/>
      <c r="D10" s="813"/>
      <c r="E10" s="813"/>
      <c r="F10" s="813"/>
      <c r="G10" s="813"/>
      <c r="H10" s="813"/>
      <c r="I10" s="813"/>
    </row>
    <row r="11" spans="1:50" x14ac:dyDescent="0.2">
      <c r="A11" s="311"/>
      <c r="B11" s="311"/>
      <c r="C11" s="311"/>
      <c r="D11" s="311"/>
      <c r="E11" s="311"/>
      <c r="F11" s="311"/>
      <c r="G11" s="311"/>
      <c r="H11" s="311"/>
      <c r="I11" s="311"/>
    </row>
    <row r="12" spans="1:50" x14ac:dyDescent="0.2">
      <c r="A12" s="311"/>
      <c r="B12" s="311"/>
      <c r="C12" s="311"/>
      <c r="D12" s="311"/>
      <c r="E12" s="311"/>
      <c r="F12" s="311"/>
      <c r="G12" s="311"/>
      <c r="H12" s="311"/>
      <c r="I12" s="311"/>
    </row>
    <row r="13" spans="1:50" x14ac:dyDescent="0.2">
      <c r="A13" s="311"/>
      <c r="B13" s="311"/>
      <c r="C13" s="311" t="s">
        <v>364</v>
      </c>
      <c r="D13" s="311"/>
      <c r="E13" s="311"/>
      <c r="F13" s="483"/>
      <c r="G13" s="484"/>
      <c r="H13" s="311"/>
      <c r="I13" s="311"/>
    </row>
    <row r="14" spans="1:50" x14ac:dyDescent="0.2">
      <c r="A14" s="311"/>
      <c r="B14" s="311"/>
      <c r="C14" s="311" t="s">
        <v>491</v>
      </c>
      <c r="D14" s="311"/>
      <c r="E14" s="311"/>
      <c r="F14" s="485"/>
      <c r="G14" s="486"/>
      <c r="H14" s="311"/>
      <c r="I14" s="311"/>
    </row>
    <row r="15" spans="1:50" x14ac:dyDescent="0.2">
      <c r="A15" s="311"/>
      <c r="B15" s="311"/>
      <c r="C15" s="311" t="s">
        <v>492</v>
      </c>
      <c r="D15" s="311"/>
      <c r="E15" s="311"/>
      <c r="F15" s="485" t="s">
        <v>443</v>
      </c>
      <c r="G15" s="486"/>
      <c r="H15" s="311"/>
      <c r="I15" s="311"/>
    </row>
    <row r="16" spans="1:50" x14ac:dyDescent="0.2">
      <c r="A16" s="311"/>
      <c r="B16" s="311"/>
      <c r="C16" s="311" t="s">
        <v>493</v>
      </c>
      <c r="D16" s="311"/>
      <c r="E16" s="311"/>
      <c r="F16" s="485"/>
      <c r="G16" s="486"/>
      <c r="H16" s="311"/>
      <c r="I16" s="311"/>
    </row>
    <row r="17" spans="1:11" x14ac:dyDescent="0.2">
      <c r="A17" s="311"/>
      <c r="B17" s="311"/>
      <c r="C17" s="311"/>
      <c r="D17" s="311"/>
      <c r="E17" s="311"/>
      <c r="F17" s="487"/>
      <c r="G17" s="488"/>
      <c r="H17" s="311"/>
      <c r="I17" s="311"/>
    </row>
    <row r="18" spans="1:11" x14ac:dyDescent="0.2">
      <c r="A18" s="311"/>
      <c r="B18" s="311"/>
      <c r="C18" s="311" t="s">
        <v>494</v>
      </c>
      <c r="D18" s="311"/>
      <c r="E18" s="311"/>
      <c r="F18" s="483"/>
      <c r="G18" s="484"/>
      <c r="H18" s="311"/>
      <c r="I18" s="311"/>
    </row>
    <row r="19" spans="1:11" x14ac:dyDescent="0.2">
      <c r="A19" s="311"/>
      <c r="B19" s="311"/>
      <c r="C19" s="311"/>
      <c r="D19" s="311"/>
      <c r="E19" s="311"/>
      <c r="F19" s="311"/>
      <c r="G19" s="311"/>
      <c r="H19" s="311"/>
      <c r="I19" s="311"/>
    </row>
    <row r="20" spans="1:11" x14ac:dyDescent="0.2">
      <c r="A20" s="311"/>
      <c r="B20" s="311"/>
      <c r="C20" s="311"/>
      <c r="D20" s="311"/>
      <c r="E20" s="311"/>
      <c r="F20" s="311"/>
      <c r="G20" s="311"/>
      <c r="H20" s="311"/>
      <c r="I20" s="311"/>
    </row>
    <row r="21" spans="1:11" x14ac:dyDescent="0.2">
      <c r="A21" s="489" t="s">
        <v>495</v>
      </c>
      <c r="B21" s="490" t="s">
        <v>501</v>
      </c>
      <c r="C21" s="311"/>
      <c r="D21" s="311"/>
      <c r="E21" s="311"/>
      <c r="F21" s="311"/>
      <c r="G21" s="311"/>
      <c r="H21" s="311"/>
      <c r="I21" s="311"/>
      <c r="J21" s="111"/>
      <c r="K21" s="111"/>
    </row>
    <row r="22" spans="1:11" x14ac:dyDescent="0.2">
      <c r="A22" s="311"/>
      <c r="B22" s="490" t="s">
        <v>502</v>
      </c>
      <c r="C22" s="311"/>
      <c r="D22" s="311"/>
      <c r="E22" s="311"/>
      <c r="F22" s="311"/>
      <c r="G22" s="311"/>
      <c r="H22" s="311"/>
      <c r="I22" s="311"/>
      <c r="J22" s="111"/>
      <c r="K22" s="111"/>
    </row>
    <row r="23" spans="1:11" x14ac:dyDescent="0.2">
      <c r="A23" s="311"/>
      <c r="B23" s="490" t="s">
        <v>496</v>
      </c>
      <c r="C23" s="311"/>
      <c r="D23" s="311"/>
      <c r="E23" s="311"/>
      <c r="F23" s="311"/>
      <c r="G23" s="311"/>
      <c r="H23" s="311"/>
      <c r="I23" s="311"/>
      <c r="J23" s="111"/>
      <c r="K23" s="111"/>
    </row>
    <row r="24" spans="1:11" x14ac:dyDescent="0.2">
      <c r="A24" s="311"/>
      <c r="B24" s="490"/>
      <c r="C24" s="311"/>
      <c r="D24" s="311"/>
      <c r="E24" s="311"/>
      <c r="F24" s="311"/>
      <c r="G24" s="311"/>
      <c r="H24" s="311"/>
      <c r="I24" s="311"/>
      <c r="J24" s="111"/>
      <c r="K24" s="111"/>
    </row>
    <row r="25" spans="1:11" x14ac:dyDescent="0.2">
      <c r="A25" s="311"/>
      <c r="B25" s="311"/>
      <c r="C25" s="311"/>
      <c r="D25" s="311"/>
      <c r="E25" s="311"/>
      <c r="F25" s="483" t="s">
        <v>444</v>
      </c>
      <c r="G25" s="311" t="s">
        <v>202</v>
      </c>
      <c r="H25" s="311"/>
      <c r="I25" s="311"/>
      <c r="J25" s="111"/>
      <c r="K25" s="111"/>
    </row>
    <row r="26" spans="1:11" x14ac:dyDescent="0.2">
      <c r="A26" s="311"/>
      <c r="B26" s="311"/>
      <c r="C26" s="311"/>
      <c r="D26" s="311"/>
      <c r="E26" s="311"/>
      <c r="F26" s="491"/>
      <c r="G26" s="311"/>
      <c r="H26" s="311"/>
      <c r="I26" s="311"/>
      <c r="J26" s="111"/>
      <c r="K26" s="111"/>
    </row>
    <row r="27" spans="1:11" x14ac:dyDescent="0.2">
      <c r="A27" s="489" t="s">
        <v>497</v>
      </c>
      <c r="B27" s="311" t="s">
        <v>498</v>
      </c>
      <c r="C27" s="311"/>
      <c r="D27" s="311"/>
      <c r="E27" s="311"/>
      <c r="F27" s="491"/>
      <c r="G27" s="311"/>
      <c r="H27" s="311"/>
      <c r="I27" s="311"/>
      <c r="J27" s="111"/>
      <c r="K27" s="111"/>
    </row>
    <row r="28" spans="1:11" x14ac:dyDescent="0.2">
      <c r="A28" s="311"/>
      <c r="B28" s="311"/>
      <c r="C28" s="311"/>
      <c r="D28" s="311"/>
      <c r="E28" s="311"/>
      <c r="F28" s="491"/>
      <c r="G28" s="311"/>
      <c r="H28" s="311"/>
      <c r="I28" s="311"/>
      <c r="J28" s="111"/>
      <c r="K28" s="111"/>
    </row>
    <row r="29" spans="1:11" x14ac:dyDescent="0.2">
      <c r="A29" s="311"/>
      <c r="B29" s="311"/>
      <c r="C29" s="311" t="s">
        <v>570</v>
      </c>
      <c r="D29" s="311"/>
      <c r="E29" s="311"/>
      <c r="F29" s="483" t="s">
        <v>533</v>
      </c>
      <c r="G29" s="311" t="s">
        <v>202</v>
      </c>
      <c r="H29" s="311"/>
      <c r="I29" s="311"/>
      <c r="J29" s="111"/>
      <c r="K29" s="111"/>
    </row>
    <row r="30" spans="1:11" x14ac:dyDescent="0.2">
      <c r="A30" s="311"/>
      <c r="B30" s="311"/>
      <c r="C30" s="311"/>
      <c r="D30" s="311"/>
      <c r="E30" s="311"/>
      <c r="F30" s="491"/>
      <c r="G30" s="311"/>
      <c r="H30" s="311"/>
      <c r="I30" s="311"/>
      <c r="J30" s="111"/>
      <c r="K30" s="111"/>
    </row>
    <row r="31" spans="1:11" x14ac:dyDescent="0.2">
      <c r="A31" s="311"/>
      <c r="B31" s="311"/>
      <c r="C31" s="311"/>
      <c r="D31" s="311"/>
      <c r="E31" s="311"/>
      <c r="F31" s="491"/>
      <c r="G31" s="311"/>
      <c r="H31" s="311"/>
      <c r="I31" s="311"/>
      <c r="J31" s="111"/>
      <c r="K31" s="111"/>
    </row>
    <row r="32" spans="1:11" x14ac:dyDescent="0.2">
      <c r="A32" s="311"/>
      <c r="B32" s="311"/>
      <c r="C32" s="311" t="s">
        <v>499</v>
      </c>
      <c r="D32" s="311"/>
      <c r="E32" s="311"/>
      <c r="F32" s="483" t="s">
        <v>534</v>
      </c>
      <c r="G32" s="311" t="s">
        <v>202</v>
      </c>
      <c r="H32" s="311"/>
      <c r="I32" s="311"/>
      <c r="J32" s="111"/>
      <c r="K32" s="111"/>
    </row>
    <row r="33" spans="1:11" x14ac:dyDescent="0.2">
      <c r="A33" s="311"/>
      <c r="B33" s="311"/>
      <c r="C33" s="311"/>
      <c r="D33" s="311"/>
      <c r="E33" s="311"/>
      <c r="F33" s="491"/>
      <c r="G33" s="311"/>
      <c r="H33" s="311"/>
      <c r="I33" s="311"/>
      <c r="J33" s="111"/>
      <c r="K33" s="111"/>
    </row>
    <row r="34" spans="1:11" x14ac:dyDescent="0.2">
      <c r="A34" s="311"/>
      <c r="B34" s="311"/>
      <c r="C34" s="311"/>
      <c r="D34" s="311"/>
      <c r="E34" s="311"/>
      <c r="F34" s="491"/>
      <c r="G34" s="311"/>
      <c r="H34" s="311"/>
      <c r="I34" s="311"/>
      <c r="J34" s="111"/>
      <c r="K34" s="111"/>
    </row>
    <row r="35" spans="1:11" x14ac:dyDescent="0.2">
      <c r="A35" s="311"/>
      <c r="B35" s="311"/>
      <c r="C35" s="311"/>
      <c r="D35" s="311"/>
      <c r="E35" s="311"/>
      <c r="F35" s="491"/>
      <c r="G35" s="311"/>
      <c r="H35" s="311"/>
      <c r="I35" s="311"/>
      <c r="J35" s="111"/>
      <c r="K35" s="111"/>
    </row>
    <row r="36" spans="1:11" x14ac:dyDescent="0.2">
      <c r="A36" s="311"/>
      <c r="B36" s="311"/>
      <c r="C36" s="490" t="s">
        <v>500</v>
      </c>
      <c r="D36" s="311"/>
      <c r="E36" s="311"/>
      <c r="F36" s="483" t="s">
        <v>535</v>
      </c>
      <c r="G36" s="311" t="s">
        <v>202</v>
      </c>
      <c r="H36" s="311"/>
      <c r="I36" s="311"/>
      <c r="J36" s="111"/>
      <c r="K36" s="111"/>
    </row>
    <row r="37" spans="1:11" x14ac:dyDescent="0.2">
      <c r="A37" s="311"/>
      <c r="B37" s="311"/>
      <c r="C37" s="311"/>
      <c r="D37" s="311"/>
      <c r="E37" s="311"/>
      <c r="F37" s="311"/>
      <c r="G37" s="311"/>
      <c r="H37" s="311"/>
      <c r="I37" s="311"/>
      <c r="J37" s="111"/>
      <c r="K37" s="111"/>
    </row>
    <row r="38" spans="1:11" x14ac:dyDescent="0.2">
      <c r="A38" s="311"/>
      <c r="B38" s="311"/>
      <c r="C38" s="311"/>
      <c r="D38" s="311"/>
      <c r="E38" s="311"/>
      <c r="F38" s="311"/>
      <c r="G38" s="311"/>
      <c r="H38" s="311"/>
      <c r="I38" s="311"/>
      <c r="J38" s="111"/>
      <c r="K38" s="111"/>
    </row>
    <row r="39" spans="1:11" x14ac:dyDescent="0.2">
      <c r="A39" s="311"/>
      <c r="B39" s="311"/>
      <c r="C39" s="311"/>
      <c r="D39" s="311"/>
      <c r="E39" s="311"/>
      <c r="F39" s="311"/>
      <c r="G39" s="311"/>
      <c r="H39" s="311"/>
      <c r="I39" s="311"/>
      <c r="J39" s="111"/>
      <c r="K39" s="111"/>
    </row>
    <row r="40" spans="1:11" x14ac:dyDescent="0.2">
      <c r="A40" s="311"/>
      <c r="B40" s="311"/>
      <c r="C40" s="311"/>
      <c r="D40" s="311"/>
      <c r="E40" s="311"/>
      <c r="F40" s="311"/>
      <c r="G40" s="311"/>
      <c r="H40" s="311"/>
      <c r="I40" s="311"/>
      <c r="J40" s="111"/>
      <c r="K40" s="111"/>
    </row>
    <row r="41" spans="1:11" x14ac:dyDescent="0.2">
      <c r="A41" s="311"/>
      <c r="B41" s="311"/>
      <c r="C41" s="311"/>
      <c r="D41" s="311"/>
      <c r="E41" s="311"/>
      <c r="F41" s="311"/>
      <c r="G41" s="311"/>
      <c r="H41" s="311"/>
      <c r="I41" s="311"/>
      <c r="J41" s="111"/>
      <c r="K41" s="111"/>
    </row>
    <row r="42" spans="1:11" x14ac:dyDescent="0.2">
      <c r="A42" s="311"/>
      <c r="B42" s="311"/>
      <c r="C42" s="311"/>
      <c r="D42" s="311"/>
      <c r="E42" s="311"/>
      <c r="F42" s="311"/>
      <c r="G42" s="311"/>
      <c r="H42" s="311"/>
      <c r="I42" s="311"/>
      <c r="J42" s="111"/>
      <c r="K42" s="111"/>
    </row>
    <row r="43" spans="1:11" x14ac:dyDescent="0.2">
      <c r="A43" s="311"/>
      <c r="B43" s="311"/>
      <c r="C43" s="311"/>
      <c r="D43" s="311"/>
      <c r="E43" s="311"/>
      <c r="F43" s="311"/>
      <c r="G43" s="311"/>
      <c r="H43" s="311"/>
      <c r="I43" s="311"/>
      <c r="J43" s="111"/>
      <c r="K43" s="111"/>
    </row>
    <row r="44" spans="1:11" x14ac:dyDescent="0.2">
      <c r="A44" s="311"/>
      <c r="B44" s="311"/>
      <c r="C44" s="311"/>
      <c r="D44" s="311"/>
      <c r="E44" s="311"/>
      <c r="F44" s="311"/>
      <c r="G44" s="311"/>
      <c r="H44" s="311"/>
      <c r="I44" s="311"/>
      <c r="J44" s="111"/>
      <c r="K44" s="111"/>
    </row>
    <row r="45" spans="1:11" x14ac:dyDescent="0.2">
      <c r="A45" s="311"/>
      <c r="B45" s="311"/>
      <c r="C45" s="311"/>
      <c r="D45" s="311"/>
      <c r="E45" s="311"/>
      <c r="F45" s="311"/>
      <c r="G45" s="311"/>
      <c r="H45" s="311"/>
      <c r="I45" s="311"/>
      <c r="J45" s="111"/>
      <c r="K45" s="111"/>
    </row>
    <row r="46" spans="1:11" x14ac:dyDescent="0.2">
      <c r="A46" s="311"/>
      <c r="B46" s="311"/>
      <c r="C46" s="311"/>
      <c r="D46" s="311"/>
      <c r="E46" s="311"/>
      <c r="F46" s="311"/>
      <c r="G46" s="311"/>
      <c r="H46" s="311"/>
      <c r="I46" s="311"/>
      <c r="J46" s="111"/>
      <c r="K46" s="111"/>
    </row>
    <row r="47" spans="1:11" x14ac:dyDescent="0.2">
      <c r="A47" s="311"/>
      <c r="B47" s="311"/>
      <c r="C47" s="311"/>
      <c r="D47" s="311"/>
      <c r="E47" s="311"/>
      <c r="F47" s="311"/>
      <c r="G47" s="311"/>
      <c r="H47" s="311"/>
      <c r="I47" s="311"/>
      <c r="J47" s="111"/>
      <c r="K47" s="111"/>
    </row>
    <row r="48" spans="1:11" x14ac:dyDescent="0.2">
      <c r="A48" s="311"/>
      <c r="B48" s="311"/>
      <c r="C48" s="311"/>
      <c r="D48" s="311"/>
      <c r="E48" s="311"/>
      <c r="F48" s="311"/>
      <c r="G48" s="311"/>
      <c r="H48" s="311"/>
      <c r="I48" s="311"/>
      <c r="J48" s="111"/>
      <c r="K48" s="111"/>
    </row>
    <row r="49" spans="1:11" x14ac:dyDescent="0.2">
      <c r="A49" s="476"/>
      <c r="B49" s="4"/>
      <c r="C49" s="4"/>
      <c r="D49" s="4"/>
      <c r="E49" s="4"/>
      <c r="F49" s="4"/>
      <c r="G49" s="4"/>
      <c r="H49" s="4"/>
      <c r="I49" s="477"/>
    </row>
    <row r="50" spans="1:11" x14ac:dyDescent="0.2">
      <c r="A50" s="478"/>
      <c r="B50" s="550" t="s">
        <v>536</v>
      </c>
      <c r="C50" s="7"/>
      <c r="D50" s="7"/>
      <c r="E50" s="7"/>
      <c r="F50" s="550" t="s">
        <v>537</v>
      </c>
      <c r="G50" s="7"/>
      <c r="H50" s="7"/>
      <c r="I50" s="455"/>
    </row>
    <row r="51" spans="1:11" x14ac:dyDescent="0.2">
      <c r="A51" s="479"/>
      <c r="B51" s="10" t="s">
        <v>167</v>
      </c>
      <c r="C51" s="10"/>
      <c r="D51" s="10"/>
      <c r="E51" s="10" t="s">
        <v>472</v>
      </c>
      <c r="F51" s="10"/>
      <c r="G51" s="10"/>
      <c r="H51" s="10"/>
      <c r="I51" s="456"/>
    </row>
    <row r="52" spans="1:11" x14ac:dyDescent="0.2">
      <c r="A52" s="111"/>
      <c r="B52" s="111"/>
      <c r="C52" s="111"/>
      <c r="D52" s="111"/>
      <c r="E52" s="111"/>
      <c r="F52" s="111"/>
      <c r="G52" s="111"/>
      <c r="H52" s="111"/>
      <c r="I52" s="111"/>
      <c r="J52" s="111"/>
      <c r="K52" s="111"/>
    </row>
    <row r="53" spans="1:11" x14ac:dyDescent="0.2">
      <c r="A53" s="111"/>
      <c r="B53" s="111"/>
      <c r="C53" s="111"/>
      <c r="D53" s="111"/>
      <c r="E53" s="111"/>
      <c r="F53" s="111"/>
      <c r="G53" s="111"/>
      <c r="H53" s="111"/>
      <c r="I53" s="111"/>
      <c r="J53" s="111"/>
      <c r="K53" s="111"/>
    </row>
    <row r="54" spans="1:11" x14ac:dyDescent="0.2">
      <c r="A54" s="111"/>
      <c r="B54" s="111"/>
      <c r="C54" s="111"/>
      <c r="D54" s="111"/>
      <c r="E54" s="111"/>
      <c r="F54" s="111"/>
      <c r="G54" s="111"/>
      <c r="H54" s="111"/>
      <c r="I54" s="111"/>
      <c r="J54" s="111"/>
      <c r="K54" s="111"/>
    </row>
    <row r="55" spans="1:11" x14ac:dyDescent="0.2">
      <c r="A55" s="111"/>
      <c r="B55" s="111"/>
      <c r="C55" s="111"/>
      <c r="D55" s="111"/>
      <c r="E55" s="111"/>
      <c r="F55" s="111"/>
      <c r="G55" s="111"/>
      <c r="H55" s="111"/>
      <c r="I55" s="111"/>
      <c r="J55" s="111"/>
      <c r="K55" s="111"/>
    </row>
    <row r="56" spans="1:11" x14ac:dyDescent="0.2">
      <c r="A56" s="111"/>
      <c r="B56" s="111"/>
      <c r="C56" s="111"/>
      <c r="D56" s="111"/>
      <c r="E56" s="111"/>
      <c r="F56" s="111"/>
      <c r="G56" s="111"/>
      <c r="H56" s="111"/>
      <c r="I56" s="111"/>
      <c r="J56" s="111"/>
      <c r="K56" s="111"/>
    </row>
    <row r="57" spans="1:11" x14ac:dyDescent="0.2">
      <c r="A57" s="111"/>
      <c r="B57" s="111"/>
      <c r="C57" s="111"/>
      <c r="D57" s="111"/>
      <c r="E57" s="111"/>
      <c r="F57" s="111"/>
      <c r="G57" s="111"/>
      <c r="H57" s="111"/>
      <c r="I57" s="111"/>
      <c r="J57" s="111"/>
      <c r="K57" s="111"/>
    </row>
    <row r="58" spans="1:11" x14ac:dyDescent="0.2">
      <c r="A58" s="111"/>
      <c r="B58" s="111"/>
      <c r="C58" s="111"/>
      <c r="D58" s="111"/>
      <c r="E58" s="111"/>
      <c r="F58" s="111"/>
      <c r="G58" s="111"/>
      <c r="H58" s="111"/>
      <c r="I58" s="111"/>
    </row>
    <row r="59" spans="1:11" x14ac:dyDescent="0.2">
      <c r="A59" s="111"/>
      <c r="B59" s="111"/>
      <c r="C59" s="111"/>
      <c r="D59" s="111"/>
      <c r="E59" s="111"/>
      <c r="F59" s="111"/>
      <c r="G59" s="111"/>
      <c r="H59" s="111"/>
      <c r="I59" s="111"/>
    </row>
    <row r="60" spans="1:11" x14ac:dyDescent="0.2">
      <c r="A60" s="111"/>
      <c r="B60" s="111"/>
      <c r="C60" s="111"/>
      <c r="D60" s="111"/>
      <c r="E60" s="111"/>
      <c r="F60" s="111"/>
      <c r="G60" s="111"/>
      <c r="H60" s="111"/>
      <c r="I60" s="111"/>
    </row>
    <row r="61" spans="1:11" x14ac:dyDescent="0.2">
      <c r="A61" s="111"/>
      <c r="B61" s="111"/>
      <c r="C61" s="111"/>
      <c r="D61" s="111"/>
      <c r="E61" s="111"/>
      <c r="F61" s="111"/>
      <c r="G61" s="111"/>
      <c r="H61" s="111"/>
      <c r="I61" s="111"/>
    </row>
    <row r="62" spans="1:11" x14ac:dyDescent="0.2">
      <c r="A62" s="111"/>
      <c r="B62" s="111"/>
      <c r="C62" s="111"/>
      <c r="D62" s="111"/>
      <c r="E62" s="111"/>
      <c r="F62" s="111"/>
      <c r="G62" s="111"/>
      <c r="H62" s="111"/>
      <c r="I62" s="111"/>
    </row>
    <row r="63" spans="1:11" x14ac:dyDescent="0.2">
      <c r="A63" s="111"/>
      <c r="B63" s="111"/>
      <c r="C63" s="111"/>
      <c r="D63" s="111"/>
      <c r="E63" s="111"/>
      <c r="F63" s="111"/>
      <c r="G63" s="111"/>
      <c r="H63" s="111"/>
      <c r="I63" s="111"/>
    </row>
    <row r="64" spans="1:11" x14ac:dyDescent="0.2">
      <c r="A64" s="111"/>
      <c r="B64" s="111"/>
      <c r="C64" s="111"/>
      <c r="D64" s="111"/>
      <c r="E64" s="111"/>
      <c r="F64" s="111"/>
      <c r="G64" s="111"/>
      <c r="H64" s="111"/>
      <c r="I64" s="111"/>
    </row>
    <row r="65" spans="1:9" x14ac:dyDescent="0.2">
      <c r="A65" s="111"/>
      <c r="B65" s="111"/>
      <c r="C65" s="111"/>
      <c r="D65" s="111"/>
      <c r="E65" s="111"/>
      <c r="F65" s="111"/>
      <c r="G65" s="111"/>
      <c r="H65" s="111"/>
      <c r="I65" s="111"/>
    </row>
    <row r="66" spans="1:9" x14ac:dyDescent="0.2">
      <c r="A66" s="111"/>
      <c r="B66" s="111"/>
      <c r="C66" s="111"/>
      <c r="D66" s="111"/>
      <c r="E66" s="111"/>
      <c r="F66" s="111"/>
      <c r="G66" s="111"/>
      <c r="H66" s="111"/>
      <c r="I66" s="111"/>
    </row>
    <row r="67" spans="1:9" x14ac:dyDescent="0.2">
      <c r="A67" s="111"/>
      <c r="B67" s="111"/>
      <c r="C67" s="111"/>
      <c r="D67" s="111"/>
      <c r="E67" s="111"/>
      <c r="F67" s="111"/>
      <c r="G67" s="111"/>
      <c r="H67" s="111"/>
      <c r="I67" s="111"/>
    </row>
    <row r="68" spans="1:9" x14ac:dyDescent="0.2">
      <c r="A68" s="111"/>
      <c r="B68" s="111"/>
      <c r="C68" s="111"/>
      <c r="D68" s="111"/>
      <c r="E68" s="111"/>
      <c r="F68" s="111"/>
      <c r="G68" s="111"/>
      <c r="H68" s="111"/>
      <c r="I68" s="111"/>
    </row>
    <row r="69" spans="1:9" x14ac:dyDescent="0.2">
      <c r="A69" s="111"/>
      <c r="B69" s="111"/>
      <c r="C69" s="111"/>
      <c r="D69" s="111"/>
      <c r="E69" s="111"/>
      <c r="F69" s="111"/>
      <c r="G69" s="111"/>
      <c r="H69" s="111"/>
      <c r="I69" s="111"/>
    </row>
    <row r="70" spans="1:9" x14ac:dyDescent="0.2">
      <c r="A70" s="111"/>
      <c r="B70" s="111"/>
      <c r="C70" s="111"/>
      <c r="D70" s="111"/>
      <c r="E70" s="111"/>
      <c r="F70" s="111"/>
      <c r="G70" s="111"/>
      <c r="H70" s="111"/>
      <c r="I70" s="111"/>
    </row>
    <row r="71" spans="1:9" x14ac:dyDescent="0.2">
      <c r="A71" s="111"/>
      <c r="B71" s="111"/>
      <c r="C71" s="111"/>
      <c r="D71" s="111"/>
      <c r="E71" s="111"/>
      <c r="F71" s="111"/>
      <c r="G71" s="111"/>
      <c r="H71" s="111"/>
      <c r="I71" s="111"/>
    </row>
    <row r="72" spans="1:9" x14ac:dyDescent="0.2">
      <c r="A72" s="111"/>
      <c r="B72" s="111"/>
      <c r="C72" s="111"/>
      <c r="D72" s="111"/>
      <c r="E72" s="111"/>
      <c r="F72" s="111"/>
      <c r="G72" s="111"/>
      <c r="H72" s="111"/>
      <c r="I72" s="111"/>
    </row>
    <row r="73" spans="1:9" x14ac:dyDescent="0.2">
      <c r="A73" s="111"/>
      <c r="B73" s="111"/>
      <c r="C73" s="111"/>
      <c r="D73" s="111"/>
      <c r="E73" s="111"/>
      <c r="F73" s="111"/>
      <c r="G73" s="111"/>
      <c r="H73" s="111"/>
      <c r="I73" s="111"/>
    </row>
    <row r="74" spans="1:9" x14ac:dyDescent="0.2">
      <c r="A74" s="111"/>
      <c r="B74" s="111"/>
      <c r="C74" s="111"/>
      <c r="D74" s="111"/>
      <c r="E74" s="111"/>
      <c r="F74" s="111"/>
      <c r="G74" s="111"/>
      <c r="H74" s="111"/>
      <c r="I74" s="111"/>
    </row>
    <row r="75" spans="1:9" x14ac:dyDescent="0.2">
      <c r="A75" s="111"/>
      <c r="B75" s="111"/>
      <c r="C75" s="111"/>
      <c r="D75" s="111"/>
      <c r="E75" s="111"/>
      <c r="F75" s="111"/>
      <c r="G75" s="111"/>
      <c r="H75" s="111"/>
      <c r="I75" s="111"/>
    </row>
    <row r="76" spans="1:9" x14ac:dyDescent="0.2">
      <c r="A76" s="111"/>
      <c r="B76" s="111"/>
      <c r="C76" s="111"/>
      <c r="D76" s="111"/>
      <c r="E76" s="111"/>
      <c r="F76" s="111"/>
      <c r="G76" s="111"/>
      <c r="H76" s="111"/>
      <c r="I76" s="111"/>
    </row>
  </sheetData>
  <customSheetViews>
    <customSheetView guid="{715E90F1-CD54-4010-AF2A-F1142E0A1E81}" showPageBreaks="1" showGridLines="0">
      <pageMargins left="0.19685039370078741" right="0.19685039370078741" top="0.39370078740157483" bottom="0.19685039370078741" header="0.31496062992125984" footer="0.31496062992125984"/>
      <printOptions horizontalCentered="1"/>
      <pageSetup orientation="portrait" r:id="rId1"/>
    </customSheetView>
    <customSheetView guid="{0B53B832-AD86-4C8F-805A-2F70F28121AE}" showPageBreaks="1" showGridLines="0">
      <pageMargins left="0.19685039370078741" right="0.19685039370078741" top="0.39370078740157483" bottom="0.19685039370078741" header="0.31496062992125984" footer="0.31496062992125984"/>
      <printOptions horizontalCentered="1"/>
      <pageSetup orientation="portrait" r:id="rId2"/>
    </customSheetView>
  </customSheetViews>
  <mergeCells count="2">
    <mergeCell ref="A6:G9"/>
    <mergeCell ref="A10:I10"/>
  </mergeCells>
  <printOptions horizontalCentered="1"/>
  <pageMargins left="0.19685039370078741" right="0.19685039370078741" top="0.39370078740157483" bottom="0.19685039370078741" header="0.31496062992125984" footer="0.31496062992125984"/>
  <pageSetup orientation="portrait" r:id="rId3"/>
  <drawing r:id="rId4"/>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rgb="FFFFC000"/>
  </sheetPr>
  <dimension ref="A1:AX116"/>
  <sheetViews>
    <sheetView showGridLines="0" tabSelected="1" workbookViewId="0">
      <selection activeCell="F35" sqref="F35"/>
    </sheetView>
  </sheetViews>
  <sheetFormatPr baseColWidth="10" defaultRowHeight="14.25" x14ac:dyDescent="0.2"/>
  <cols>
    <col min="1" max="1" width="13.28515625" style="20" customWidth="1"/>
    <col min="2" max="2" width="42.140625" style="20" customWidth="1"/>
    <col min="3" max="5" width="11.42578125" style="20"/>
    <col min="6" max="6" width="39.85546875" style="20" customWidth="1"/>
    <col min="7" max="7" width="11.42578125" style="20"/>
    <col min="8" max="8" width="8.85546875" style="20" customWidth="1"/>
    <col min="9" max="16384" width="11.42578125" style="20"/>
  </cols>
  <sheetData>
    <row r="1" spans="1:50" s="297" customFormat="1" x14ac:dyDescent="0.25">
      <c r="A1" s="385" t="str">
        <f>DEPEND</f>
        <v>SECRETARÍA DE COMUNICACIONES Y TRANSPORTES</v>
      </c>
      <c r="B1" s="386"/>
      <c r="C1" s="386"/>
      <c r="D1" s="386"/>
      <c r="E1" s="386"/>
      <c r="F1" s="386"/>
      <c r="G1" s="386"/>
      <c r="H1" s="387"/>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row>
    <row r="2" spans="1:50" s="297" customFormat="1" x14ac:dyDescent="0.25">
      <c r="A2" s="388" t="str">
        <f>SUBS</f>
        <v>SUBSECRETARÍA DE TRANSPORTE</v>
      </c>
      <c r="B2" s="389"/>
      <c r="C2" s="389"/>
      <c r="D2" s="389"/>
      <c r="E2" s="389"/>
      <c r="F2" s="390"/>
      <c r="G2" s="390"/>
      <c r="H2" s="391"/>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row>
    <row r="3" spans="1:50" s="297" customFormat="1" x14ac:dyDescent="0.25">
      <c r="A3" s="388" t="str">
        <f>AREA</f>
        <v xml:space="preserve">DIRECCIÓN GENERAL DE TRANSPORTE FERROVIARIO Y MULTIMODAL </v>
      </c>
      <c r="B3" s="389"/>
      <c r="C3" s="389"/>
      <c r="D3" s="389"/>
      <c r="E3" s="389"/>
      <c r="F3" s="390"/>
      <c r="G3" s="390"/>
      <c r="H3" s="391"/>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row>
    <row r="4" spans="1:50" s="297" customFormat="1" x14ac:dyDescent="0.25">
      <c r="A4" s="423"/>
      <c r="B4" s="389"/>
      <c r="C4" s="389"/>
      <c r="D4" s="389"/>
      <c r="E4" s="389"/>
      <c r="F4" s="390"/>
      <c r="G4" s="390"/>
      <c r="H4" s="391"/>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row>
    <row r="5" spans="1:50" s="297" customFormat="1" x14ac:dyDescent="0.25">
      <c r="A5" s="392" t="str">
        <f>TIPOLICIT&amp;" N° "&amp;LICIT</f>
        <v>INVITACIÓN  NACIONAL N° LO-009000988-N16-2012</v>
      </c>
      <c r="B5" s="389"/>
      <c r="C5" s="389"/>
      <c r="D5" s="389"/>
      <c r="E5" s="389"/>
      <c r="F5" s="390"/>
      <c r="G5" s="390"/>
      <c r="H5" s="393" t="s">
        <v>454</v>
      </c>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row>
    <row r="6" spans="1:50" s="297" customFormat="1" ht="14.25" customHeight="1" x14ac:dyDescent="0.25">
      <c r="A6" s="815" t="str">
        <f>DATOS!C17</f>
        <v>“LA SUPERVISIÓN DE LA INSTALACIÓN DE DISPOSITIVOS DE SEGURIDAD EN LOS CRUCES A NIVEL DE DIVERSAS LÍNEAS FERROVIARIAS CON OTRAS VIALIDADES QUE SE UBICARÁN EN TODA LA REPÚBLICA MEXICANA”</v>
      </c>
      <c r="B6" s="816"/>
      <c r="C6" s="816"/>
      <c r="D6" s="816"/>
      <c r="E6" s="816"/>
      <c r="F6" s="816"/>
      <c r="G6" s="390"/>
      <c r="H6" s="393" t="s">
        <v>641</v>
      </c>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row>
    <row r="7" spans="1:50" s="297" customFormat="1" x14ac:dyDescent="0.25">
      <c r="A7" s="815"/>
      <c r="B7" s="816"/>
      <c r="C7" s="816"/>
      <c r="D7" s="816"/>
      <c r="E7" s="816"/>
      <c r="F7" s="816"/>
      <c r="G7" s="390"/>
      <c r="H7" s="394" t="str">
        <f>"FECHA: "&amp;TEXT(FECHALICIT,"DD-MMM-AAAA")</f>
        <v>FECHA: 02-jul-2012</v>
      </c>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row>
    <row r="8" spans="1:50" s="297" customFormat="1" x14ac:dyDescent="0.25">
      <c r="A8" s="815"/>
      <c r="B8" s="816"/>
      <c r="C8" s="816"/>
      <c r="D8" s="816"/>
      <c r="E8" s="816"/>
      <c r="F8" s="816"/>
      <c r="G8" s="390"/>
      <c r="H8" s="394" t="s">
        <v>564</v>
      </c>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row>
    <row r="9" spans="1:50" s="297" customFormat="1" ht="6" customHeight="1" x14ac:dyDescent="0.25">
      <c r="A9" s="817"/>
      <c r="B9" s="818"/>
      <c r="C9" s="818"/>
      <c r="D9" s="818"/>
      <c r="E9" s="818"/>
      <c r="F9" s="818"/>
      <c r="G9" s="396"/>
      <c r="H9" s="397"/>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row>
    <row r="10" spans="1:50" s="38" customFormat="1" ht="17.25" customHeight="1" x14ac:dyDescent="0.2">
      <c r="A10" s="814" t="s">
        <v>435</v>
      </c>
      <c r="B10" s="814"/>
      <c r="C10" s="814"/>
      <c r="D10" s="814"/>
      <c r="E10" s="814"/>
      <c r="F10" s="814"/>
      <c r="G10" s="814"/>
      <c r="H10" s="814"/>
    </row>
    <row r="11" spans="1:50" s="33" customFormat="1" ht="22.5" customHeight="1" x14ac:dyDescent="0.2">
      <c r="A11" s="279" t="s">
        <v>427</v>
      </c>
      <c r="B11" s="28" t="s">
        <v>298</v>
      </c>
      <c r="C11" s="28" t="s">
        <v>428</v>
      </c>
      <c r="D11" s="28" t="s">
        <v>429</v>
      </c>
      <c r="E11" s="28" t="s">
        <v>430</v>
      </c>
      <c r="F11" s="28" t="s">
        <v>431</v>
      </c>
      <c r="G11" s="28" t="s">
        <v>432</v>
      </c>
      <c r="H11" s="28" t="s">
        <v>202</v>
      </c>
    </row>
    <row r="12" spans="1:50" s="55" customFormat="1" ht="24.95" customHeight="1" x14ac:dyDescent="0.25">
      <c r="A12" s="695" t="s">
        <v>643</v>
      </c>
      <c r="B12" s="711" t="s">
        <v>644</v>
      </c>
      <c r="C12" s="695" t="s">
        <v>645</v>
      </c>
      <c r="D12" s="712">
        <v>80</v>
      </c>
      <c r="E12" s="713"/>
      <c r="F12" s="714"/>
      <c r="G12" s="714"/>
      <c r="H12" s="715"/>
      <c r="J12" s="716"/>
    </row>
    <row r="13" spans="1:50" s="55" customFormat="1" ht="24.95" customHeight="1" x14ac:dyDescent="0.25">
      <c r="A13" s="695" t="s">
        <v>646</v>
      </c>
      <c r="B13" s="711" t="s">
        <v>647</v>
      </c>
      <c r="C13" s="695" t="s">
        <v>645</v>
      </c>
      <c r="D13" s="712">
        <v>80</v>
      </c>
      <c r="E13" s="717"/>
      <c r="F13" s="717"/>
      <c r="G13" s="717"/>
      <c r="H13" s="718"/>
    </row>
    <row r="14" spans="1:50" s="55" customFormat="1" ht="24.95" customHeight="1" x14ac:dyDescent="0.25">
      <c r="A14" s="695" t="s">
        <v>648</v>
      </c>
      <c r="B14" s="711" t="s">
        <v>649</v>
      </c>
      <c r="C14" s="695" t="s">
        <v>645</v>
      </c>
      <c r="D14" s="712">
        <v>80</v>
      </c>
      <c r="E14" s="719"/>
      <c r="F14" s="720"/>
      <c r="G14" s="719"/>
      <c r="H14" s="721"/>
    </row>
    <row r="15" spans="1:50" s="55" customFormat="1" ht="24.95" customHeight="1" x14ac:dyDescent="0.25">
      <c r="A15" s="695" t="s">
        <v>650</v>
      </c>
      <c r="B15" s="711" t="s">
        <v>651</v>
      </c>
      <c r="C15" s="695" t="s">
        <v>645</v>
      </c>
      <c r="D15" s="712">
        <v>80</v>
      </c>
      <c r="E15" s="719"/>
      <c r="F15" s="720"/>
      <c r="G15" s="719"/>
      <c r="H15" s="721"/>
    </row>
    <row r="16" spans="1:50" s="55" customFormat="1" ht="24.95" customHeight="1" x14ac:dyDescent="0.25">
      <c r="A16" s="695" t="s">
        <v>652</v>
      </c>
      <c r="B16" s="711" t="s">
        <v>653</v>
      </c>
      <c r="C16" s="695" t="s">
        <v>645</v>
      </c>
      <c r="D16" s="712">
        <v>80</v>
      </c>
      <c r="E16" s="719"/>
      <c r="F16" s="720"/>
      <c r="G16" s="719"/>
      <c r="H16" s="721"/>
    </row>
    <row r="17" spans="1:13" s="55" customFormat="1" ht="24.95" customHeight="1" x14ac:dyDescent="0.25">
      <c r="A17" s="695" t="s">
        <v>654</v>
      </c>
      <c r="B17" s="711" t="s">
        <v>655</v>
      </c>
      <c r="C17" s="695" t="s">
        <v>645</v>
      </c>
      <c r="D17" s="712">
        <v>80</v>
      </c>
      <c r="E17" s="719"/>
      <c r="F17" s="720"/>
      <c r="G17" s="719"/>
      <c r="H17" s="721"/>
    </row>
    <row r="18" spans="1:13" s="55" customFormat="1" ht="24.95" customHeight="1" x14ac:dyDescent="0.25">
      <c r="A18" s="695" t="s">
        <v>656</v>
      </c>
      <c r="B18" s="722" t="s">
        <v>657</v>
      </c>
      <c r="C18" s="695" t="s">
        <v>645</v>
      </c>
      <c r="D18" s="712">
        <v>80</v>
      </c>
      <c r="E18" s="719"/>
      <c r="F18" s="720"/>
      <c r="G18" s="719"/>
      <c r="H18" s="721"/>
    </row>
    <row r="19" spans="1:13" s="55" customFormat="1" ht="24.95" customHeight="1" x14ac:dyDescent="0.25">
      <c r="A19" s="695" t="s">
        <v>658</v>
      </c>
      <c r="B19" s="711" t="s">
        <v>659</v>
      </c>
      <c r="C19" s="695" t="s">
        <v>645</v>
      </c>
      <c r="D19" s="712">
        <v>80</v>
      </c>
      <c r="E19" s="719"/>
      <c r="F19" s="720"/>
      <c r="G19" s="719"/>
      <c r="H19" s="721"/>
    </row>
    <row r="20" spans="1:13" s="55" customFormat="1" ht="24.95" customHeight="1" x14ac:dyDescent="0.25">
      <c r="A20" s="695" t="s">
        <v>660</v>
      </c>
      <c r="B20" s="711" t="s">
        <v>661</v>
      </c>
      <c r="C20" s="695" t="s">
        <v>645</v>
      </c>
      <c r="D20" s="712">
        <v>80</v>
      </c>
      <c r="E20" s="719"/>
      <c r="F20" s="720"/>
      <c r="G20" s="719"/>
      <c r="H20" s="721"/>
    </row>
    <row r="21" spans="1:13" s="55" customFormat="1" ht="24.95" customHeight="1" x14ac:dyDescent="0.25">
      <c r="A21" s="695" t="s">
        <v>662</v>
      </c>
      <c r="B21" s="711" t="s">
        <v>663</v>
      </c>
      <c r="C21" s="695" t="s">
        <v>645</v>
      </c>
      <c r="D21" s="712">
        <v>80</v>
      </c>
      <c r="E21" s="719"/>
      <c r="F21" s="720"/>
      <c r="G21" s="719"/>
      <c r="H21" s="721"/>
    </row>
    <row r="22" spans="1:13" s="55" customFormat="1" ht="24.95" customHeight="1" x14ac:dyDescent="0.25">
      <c r="A22" s="695" t="s">
        <v>664</v>
      </c>
      <c r="B22" s="711" t="s">
        <v>665</v>
      </c>
      <c r="C22" s="695" t="s">
        <v>645</v>
      </c>
      <c r="D22" s="712">
        <v>80</v>
      </c>
      <c r="E22" s="719"/>
      <c r="F22" s="720"/>
      <c r="G22" s="719"/>
      <c r="H22" s="721"/>
      <c r="J22" s="710"/>
      <c r="K22" s="723"/>
      <c r="L22" s="710"/>
      <c r="M22" s="724"/>
    </row>
    <row r="23" spans="1:13" s="55" customFormat="1" ht="24.95" customHeight="1" x14ac:dyDescent="0.25">
      <c r="A23" s="695" t="s">
        <v>666</v>
      </c>
      <c r="B23" s="711" t="s">
        <v>667</v>
      </c>
      <c r="C23" s="695" t="s">
        <v>645</v>
      </c>
      <c r="D23" s="712">
        <v>80</v>
      </c>
      <c r="E23" s="719"/>
      <c r="F23" s="720"/>
      <c r="G23" s="719"/>
      <c r="H23" s="721"/>
      <c r="J23" s="710"/>
      <c r="K23" s="723"/>
      <c r="L23" s="710"/>
      <c r="M23" s="724"/>
    </row>
    <row r="24" spans="1:13" s="55" customFormat="1" ht="24.95" customHeight="1" x14ac:dyDescent="0.25">
      <c r="A24" s="695" t="s">
        <v>668</v>
      </c>
      <c r="B24" s="711" t="s">
        <v>669</v>
      </c>
      <c r="C24" s="695" t="s">
        <v>645</v>
      </c>
      <c r="D24" s="712">
        <v>80</v>
      </c>
      <c r="E24" s="719"/>
      <c r="F24" s="720"/>
      <c r="G24" s="719"/>
      <c r="H24" s="721"/>
      <c r="J24" s="710"/>
      <c r="K24" s="723"/>
      <c r="L24" s="710"/>
      <c r="M24" s="724"/>
    </row>
    <row r="25" spans="1:13" s="55" customFormat="1" ht="24.95" customHeight="1" x14ac:dyDescent="0.25">
      <c r="A25" s="695" t="s">
        <v>670</v>
      </c>
      <c r="B25" s="711" t="s">
        <v>671</v>
      </c>
      <c r="C25" s="695" t="s">
        <v>645</v>
      </c>
      <c r="D25" s="712">
        <v>80</v>
      </c>
      <c r="E25" s="719"/>
      <c r="F25" s="720"/>
      <c r="G25" s="719"/>
      <c r="H25" s="721"/>
      <c r="J25" s="710"/>
      <c r="K25" s="723"/>
      <c r="L25" s="710"/>
      <c r="M25" s="724"/>
    </row>
    <row r="26" spans="1:13" s="55" customFormat="1" ht="24.95" customHeight="1" x14ac:dyDescent="0.25">
      <c r="A26" s="695" t="s">
        <v>672</v>
      </c>
      <c r="B26" s="711" t="s">
        <v>673</v>
      </c>
      <c r="C26" s="695" t="s">
        <v>645</v>
      </c>
      <c r="D26" s="712">
        <v>80</v>
      </c>
      <c r="E26" s="719"/>
      <c r="F26" s="720"/>
      <c r="G26" s="719"/>
      <c r="H26" s="721"/>
      <c r="J26" s="710"/>
      <c r="K26" s="723"/>
      <c r="L26" s="710"/>
      <c r="M26" s="724"/>
    </row>
    <row r="27" spans="1:13" s="55" customFormat="1" ht="24.95" customHeight="1" x14ac:dyDescent="0.25">
      <c r="A27" s="695" t="s">
        <v>674</v>
      </c>
      <c r="B27" s="711" t="s">
        <v>675</v>
      </c>
      <c r="C27" s="695" t="s">
        <v>645</v>
      </c>
      <c r="D27" s="712">
        <v>80</v>
      </c>
      <c r="E27" s="719"/>
      <c r="F27" s="720"/>
      <c r="G27" s="719"/>
      <c r="H27" s="721"/>
      <c r="J27" s="710"/>
      <c r="K27" s="723"/>
      <c r="L27" s="710"/>
      <c r="M27" s="724"/>
    </row>
    <row r="28" spans="1:13" s="55" customFormat="1" ht="24.95" customHeight="1" x14ac:dyDescent="0.25">
      <c r="A28" s="695" t="s">
        <v>676</v>
      </c>
      <c r="B28" s="711" t="s">
        <v>677</v>
      </c>
      <c r="C28" s="695" t="s">
        <v>645</v>
      </c>
      <c r="D28" s="712">
        <v>80</v>
      </c>
      <c r="E28" s="719"/>
      <c r="F28" s="720"/>
      <c r="G28" s="719"/>
      <c r="H28" s="721"/>
      <c r="J28" s="710"/>
      <c r="K28" s="60"/>
      <c r="L28" s="710"/>
      <c r="M28" s="724"/>
    </row>
    <row r="29" spans="1:13" s="55" customFormat="1" ht="24.95" customHeight="1" x14ac:dyDescent="0.25">
      <c r="A29" s="695" t="s">
        <v>678</v>
      </c>
      <c r="B29" s="711" t="s">
        <v>679</v>
      </c>
      <c r="C29" s="695" t="s">
        <v>645</v>
      </c>
      <c r="D29" s="712">
        <v>80</v>
      </c>
      <c r="E29" s="719"/>
      <c r="F29" s="720"/>
      <c r="G29" s="719"/>
      <c r="H29" s="721"/>
      <c r="J29" s="710"/>
      <c r="K29" s="723"/>
      <c r="L29" s="710"/>
      <c r="M29" s="724"/>
    </row>
    <row r="30" spans="1:13" s="55" customFormat="1" ht="24.95" customHeight="1" x14ac:dyDescent="0.25">
      <c r="A30" s="695" t="s">
        <v>680</v>
      </c>
      <c r="B30" s="711" t="s">
        <v>681</v>
      </c>
      <c r="C30" s="695" t="s">
        <v>645</v>
      </c>
      <c r="D30" s="712">
        <v>80</v>
      </c>
      <c r="E30" s="719"/>
      <c r="F30" s="720"/>
      <c r="G30" s="719"/>
      <c r="H30" s="721"/>
      <c r="J30" s="710"/>
      <c r="K30" s="723"/>
      <c r="L30" s="710"/>
      <c r="M30" s="724"/>
    </row>
    <row r="31" spans="1:13" s="55" customFormat="1" ht="24.95" customHeight="1" x14ac:dyDescent="0.25">
      <c r="A31" s="695" t="s">
        <v>682</v>
      </c>
      <c r="B31" s="711" t="s">
        <v>683</v>
      </c>
      <c r="C31" s="695" t="s">
        <v>645</v>
      </c>
      <c r="D31" s="712">
        <v>80</v>
      </c>
      <c r="E31" s="719"/>
      <c r="F31" s="720"/>
      <c r="G31" s="719"/>
      <c r="H31" s="721"/>
      <c r="J31" s="710"/>
      <c r="K31" s="723"/>
      <c r="L31" s="710"/>
      <c r="M31" s="724"/>
    </row>
    <row r="32" spans="1:13" s="55" customFormat="1" ht="24.95" customHeight="1" x14ac:dyDescent="0.25">
      <c r="A32" s="695" t="s">
        <v>684</v>
      </c>
      <c r="B32" s="711" t="s">
        <v>685</v>
      </c>
      <c r="C32" s="695" t="s">
        <v>645</v>
      </c>
      <c r="D32" s="712">
        <v>80</v>
      </c>
      <c r="E32" s="719"/>
      <c r="F32" s="720"/>
      <c r="G32" s="719"/>
      <c r="H32" s="721"/>
      <c r="J32" s="710"/>
      <c r="K32" s="723"/>
      <c r="L32" s="710"/>
      <c r="M32" s="724"/>
    </row>
    <row r="33" spans="1:13" s="55" customFormat="1" ht="24.95" customHeight="1" x14ac:dyDescent="0.25">
      <c r="A33" s="695" t="s">
        <v>686</v>
      </c>
      <c r="B33" s="711" t="s">
        <v>687</v>
      </c>
      <c r="C33" s="695" t="s">
        <v>645</v>
      </c>
      <c r="D33" s="712">
        <v>80</v>
      </c>
      <c r="E33" s="719"/>
      <c r="F33" s="720"/>
      <c r="G33" s="719"/>
      <c r="H33" s="721"/>
      <c r="J33" s="710"/>
      <c r="K33" s="723"/>
      <c r="L33" s="710"/>
      <c r="M33" s="724"/>
    </row>
    <row r="34" spans="1:13" s="55" customFormat="1" ht="24.95" customHeight="1" x14ac:dyDescent="0.25">
      <c r="A34" s="695" t="s">
        <v>688</v>
      </c>
      <c r="B34" s="711" t="s">
        <v>689</v>
      </c>
      <c r="C34" s="695" t="s">
        <v>645</v>
      </c>
      <c r="D34" s="712">
        <v>80</v>
      </c>
      <c r="E34" s="719"/>
      <c r="F34" s="720"/>
      <c r="G34" s="719"/>
      <c r="H34" s="721"/>
      <c r="J34" s="710"/>
      <c r="K34" s="723"/>
      <c r="L34" s="710"/>
      <c r="M34" s="724"/>
    </row>
    <row r="35" spans="1:13" s="55" customFormat="1" ht="24.95" customHeight="1" x14ac:dyDescent="0.25">
      <c r="A35" s="695" t="s">
        <v>690</v>
      </c>
      <c r="B35" s="711" t="s">
        <v>691</v>
      </c>
      <c r="C35" s="695" t="s">
        <v>645</v>
      </c>
      <c r="D35" s="712">
        <v>80</v>
      </c>
      <c r="E35" s="719"/>
      <c r="F35" s="720"/>
      <c r="G35" s="719"/>
      <c r="H35" s="721"/>
      <c r="J35" s="710"/>
      <c r="K35" s="723"/>
      <c r="L35" s="710"/>
      <c r="M35" s="724"/>
    </row>
    <row r="36" spans="1:13" s="55" customFormat="1" ht="24.95" customHeight="1" x14ac:dyDescent="0.25">
      <c r="A36" s="695" t="s">
        <v>692</v>
      </c>
      <c r="B36" s="711" t="s">
        <v>693</v>
      </c>
      <c r="C36" s="695" t="s">
        <v>645</v>
      </c>
      <c r="D36" s="712">
        <v>80</v>
      </c>
      <c r="E36" s="719"/>
      <c r="F36" s="720"/>
      <c r="G36" s="719"/>
      <c r="H36" s="721"/>
      <c r="J36" s="710"/>
      <c r="K36" s="723"/>
      <c r="L36" s="710"/>
      <c r="M36" s="724"/>
    </row>
    <row r="37" spans="1:13" s="33" customFormat="1" ht="15" customHeight="1" x14ac:dyDescent="0.2">
      <c r="A37" s="688"/>
      <c r="B37" s="688"/>
      <c r="C37" s="688"/>
      <c r="D37" s="686"/>
      <c r="E37" s="464"/>
      <c r="F37" s="472"/>
      <c r="G37" s="464"/>
      <c r="H37" s="493"/>
      <c r="J37" s="696"/>
      <c r="K37" s="697"/>
      <c r="L37" s="698"/>
      <c r="M37" s="699"/>
    </row>
    <row r="38" spans="1:13" s="33" customFormat="1" ht="15" customHeight="1" x14ac:dyDescent="0.2">
      <c r="A38" s="819" t="s">
        <v>694</v>
      </c>
      <c r="B38" s="819"/>
      <c r="C38" s="819"/>
      <c r="D38" s="819"/>
      <c r="E38" s="464"/>
      <c r="F38" s="472"/>
      <c r="G38" s="464"/>
      <c r="H38" s="493"/>
      <c r="J38" s="696"/>
      <c r="K38" s="697"/>
      <c r="L38" s="698"/>
      <c r="M38" s="699"/>
    </row>
    <row r="39" spans="1:13" s="33" customFormat="1" ht="15" customHeight="1" x14ac:dyDescent="0.2">
      <c r="A39" s="689"/>
      <c r="B39" s="689"/>
      <c r="C39" s="689"/>
      <c r="D39" s="689"/>
      <c r="E39" s="464"/>
      <c r="F39" s="472"/>
      <c r="G39" s="464"/>
      <c r="H39" s="493"/>
      <c r="J39" s="696"/>
      <c r="K39" s="697"/>
      <c r="L39" s="698"/>
      <c r="M39" s="699"/>
    </row>
    <row r="40" spans="1:13" s="33" customFormat="1" ht="15" customHeight="1" x14ac:dyDescent="0.2">
      <c r="A40" s="687"/>
      <c r="B40" s="690" t="s">
        <v>695</v>
      </c>
      <c r="C40" s="687"/>
      <c r="D40" s="687"/>
      <c r="E40" s="464"/>
      <c r="F40" s="472"/>
      <c r="G40" s="464"/>
      <c r="H40" s="493"/>
      <c r="J40" s="696"/>
      <c r="K40" s="697"/>
      <c r="L40" s="698"/>
      <c r="M40" s="699"/>
    </row>
    <row r="41" spans="1:13" s="55" customFormat="1" ht="24.95" customHeight="1" x14ac:dyDescent="0.25">
      <c r="A41" s="691" t="s">
        <v>696</v>
      </c>
      <c r="B41" s="691" t="s">
        <v>697</v>
      </c>
      <c r="C41" s="695" t="s">
        <v>698</v>
      </c>
      <c r="D41" s="695">
        <v>12</v>
      </c>
      <c r="E41" s="719"/>
      <c r="F41" s="720"/>
      <c r="G41" s="719"/>
      <c r="H41" s="721"/>
      <c r="J41" s="710"/>
      <c r="K41" s="723"/>
      <c r="L41" s="710"/>
      <c r="M41" s="724"/>
    </row>
    <row r="42" spans="1:13" s="55" customFormat="1" ht="24.95" customHeight="1" x14ac:dyDescent="0.25">
      <c r="A42" s="691" t="s">
        <v>699</v>
      </c>
      <c r="B42" s="691" t="s">
        <v>700</v>
      </c>
      <c r="C42" s="695" t="s">
        <v>698</v>
      </c>
      <c r="D42" s="695">
        <v>12</v>
      </c>
      <c r="E42" s="719"/>
      <c r="F42" s="720"/>
      <c r="G42" s="719"/>
      <c r="H42" s="721"/>
      <c r="J42" s="710"/>
      <c r="K42" s="723"/>
      <c r="L42" s="710"/>
      <c r="M42" s="724"/>
    </row>
    <row r="43" spans="1:13" s="33" customFormat="1" ht="15" customHeight="1" x14ac:dyDescent="0.2">
      <c r="A43" s="691"/>
      <c r="B43" s="691"/>
      <c r="C43" s="103"/>
      <c r="D43" s="103"/>
      <c r="E43" s="464"/>
      <c r="F43" s="472"/>
      <c r="G43" s="464"/>
      <c r="H43" s="493"/>
      <c r="J43" s="696"/>
      <c r="K43" s="697"/>
      <c r="L43" s="698"/>
      <c r="M43" s="699"/>
    </row>
    <row r="44" spans="1:13" s="33" customFormat="1" ht="15" customHeight="1" x14ac:dyDescent="0.2">
      <c r="A44" s="692"/>
      <c r="B44" s="693" t="s">
        <v>701</v>
      </c>
      <c r="C44" s="103"/>
      <c r="D44" s="103"/>
      <c r="E44" s="464"/>
      <c r="F44" s="472"/>
      <c r="G44" s="464"/>
      <c r="H44" s="493"/>
      <c r="J44" s="696"/>
      <c r="K44" s="697"/>
      <c r="L44" s="698"/>
      <c r="M44" s="699"/>
    </row>
    <row r="45" spans="1:13" s="33" customFormat="1" ht="24.95" customHeight="1" x14ac:dyDescent="0.2">
      <c r="A45" s="691" t="s">
        <v>702</v>
      </c>
      <c r="B45" s="694" t="s">
        <v>703</v>
      </c>
      <c r="C45" s="103" t="s">
        <v>698</v>
      </c>
      <c r="D45" s="103">
        <v>12</v>
      </c>
      <c r="E45" s="464"/>
      <c r="F45" s="472"/>
      <c r="G45" s="464"/>
      <c r="H45" s="493"/>
      <c r="J45" s="696"/>
      <c r="K45" s="697"/>
      <c r="L45" s="698"/>
      <c r="M45" s="699"/>
    </row>
    <row r="46" spans="1:13" s="33" customFormat="1" ht="15" customHeight="1" x14ac:dyDescent="0.2">
      <c r="A46" s="691"/>
      <c r="B46" s="694"/>
      <c r="C46" s="103"/>
      <c r="D46" s="103"/>
      <c r="E46" s="464"/>
      <c r="F46" s="472"/>
      <c r="G46" s="464"/>
      <c r="H46" s="493"/>
      <c r="J46" s="696"/>
      <c r="K46" s="697"/>
      <c r="L46" s="698"/>
      <c r="M46" s="699"/>
    </row>
    <row r="47" spans="1:13" s="33" customFormat="1" ht="15" customHeight="1" x14ac:dyDescent="0.2">
      <c r="A47" s="691"/>
      <c r="B47" s="693" t="s">
        <v>704</v>
      </c>
      <c r="C47" s="103"/>
      <c r="D47" s="103"/>
      <c r="E47" s="464"/>
      <c r="F47" s="472"/>
      <c r="G47" s="464"/>
      <c r="H47" s="493"/>
      <c r="J47" s="696"/>
      <c r="K47" s="697"/>
      <c r="L47" s="698"/>
      <c r="M47" s="699"/>
    </row>
    <row r="48" spans="1:13" s="33" customFormat="1" ht="24.95" customHeight="1" x14ac:dyDescent="0.2">
      <c r="A48" s="691" t="s">
        <v>702</v>
      </c>
      <c r="B48" s="694" t="s">
        <v>703</v>
      </c>
      <c r="C48" s="103" t="s">
        <v>698</v>
      </c>
      <c r="D48" s="103">
        <v>12</v>
      </c>
      <c r="E48" s="464"/>
      <c r="F48" s="472"/>
      <c r="G48" s="464"/>
      <c r="H48" s="493"/>
      <c r="J48" s="696"/>
      <c r="K48" s="697"/>
      <c r="L48" s="698"/>
      <c r="M48" s="699"/>
    </row>
    <row r="49" spans="1:13" s="33" customFormat="1" ht="15" customHeight="1" x14ac:dyDescent="0.2">
      <c r="A49" s="691"/>
      <c r="B49" s="694"/>
      <c r="C49" s="103"/>
      <c r="D49" s="103"/>
      <c r="E49" s="464"/>
      <c r="F49" s="472"/>
      <c r="G49" s="464"/>
      <c r="H49" s="493"/>
      <c r="J49" s="696"/>
      <c r="K49" s="697"/>
      <c r="L49" s="698"/>
      <c r="M49" s="699"/>
    </row>
    <row r="50" spans="1:13" s="33" customFormat="1" ht="15" customHeight="1" x14ac:dyDescent="0.2">
      <c r="A50" s="691"/>
      <c r="B50" s="693" t="s">
        <v>705</v>
      </c>
      <c r="C50" s="103"/>
      <c r="D50" s="103"/>
      <c r="E50" s="464"/>
      <c r="F50" s="472"/>
      <c r="G50" s="464"/>
      <c r="H50" s="493"/>
      <c r="J50" s="696"/>
      <c r="K50" s="697"/>
      <c r="L50" s="698"/>
      <c r="M50" s="699"/>
    </row>
    <row r="51" spans="1:13" s="33" customFormat="1" ht="24.95" customHeight="1" x14ac:dyDescent="0.2">
      <c r="A51" s="691" t="s">
        <v>702</v>
      </c>
      <c r="B51" s="694" t="s">
        <v>703</v>
      </c>
      <c r="C51" s="103" t="s">
        <v>698</v>
      </c>
      <c r="D51" s="103">
        <v>22</v>
      </c>
      <c r="E51" s="464"/>
      <c r="F51" s="472"/>
      <c r="G51" s="464"/>
      <c r="H51" s="493"/>
      <c r="J51" s="696"/>
      <c r="K51" s="697"/>
      <c r="L51" s="698"/>
      <c r="M51" s="699"/>
    </row>
    <row r="52" spans="1:13" s="33" customFormat="1" ht="15" customHeight="1" x14ac:dyDescent="0.2">
      <c r="A52" s="691"/>
      <c r="B52" s="694"/>
      <c r="C52" s="103"/>
      <c r="D52" s="103"/>
      <c r="E52" s="464"/>
      <c r="F52" s="472"/>
      <c r="G52" s="464"/>
      <c r="H52" s="493"/>
      <c r="J52" s="696"/>
      <c r="K52" s="697"/>
      <c r="L52" s="698"/>
      <c r="M52" s="699"/>
    </row>
    <row r="53" spans="1:13" s="33" customFormat="1" ht="15" customHeight="1" x14ac:dyDescent="0.2">
      <c r="A53" s="691"/>
      <c r="B53" s="693" t="s">
        <v>706</v>
      </c>
      <c r="C53" s="103"/>
      <c r="D53" s="103"/>
      <c r="E53" s="464"/>
      <c r="F53" s="472"/>
      <c r="G53" s="464"/>
      <c r="H53" s="493"/>
      <c r="J53" s="696"/>
      <c r="K53" s="697"/>
      <c r="L53" s="698"/>
      <c r="M53" s="699"/>
    </row>
    <row r="54" spans="1:13" s="33" customFormat="1" ht="24.95" customHeight="1" x14ac:dyDescent="0.2">
      <c r="A54" s="691" t="s">
        <v>707</v>
      </c>
      <c r="B54" s="694" t="s">
        <v>708</v>
      </c>
      <c r="C54" s="103" t="s">
        <v>698</v>
      </c>
      <c r="D54" s="103">
        <v>12</v>
      </c>
      <c r="E54" s="464"/>
      <c r="F54" s="472"/>
      <c r="G54" s="464"/>
      <c r="H54" s="493"/>
      <c r="J54" s="696"/>
      <c r="K54" s="697"/>
      <c r="L54" s="698"/>
      <c r="M54" s="699"/>
    </row>
    <row r="55" spans="1:13" s="33" customFormat="1" ht="15" customHeight="1" x14ac:dyDescent="0.2">
      <c r="A55" s="691"/>
      <c r="B55" s="694"/>
      <c r="C55" s="103"/>
      <c r="D55" s="103"/>
      <c r="E55" s="464"/>
      <c r="F55" s="472"/>
      <c r="G55" s="464"/>
      <c r="H55" s="493"/>
      <c r="J55" s="696"/>
      <c r="K55" s="697"/>
      <c r="L55" s="698"/>
      <c r="M55" s="699"/>
    </row>
    <row r="56" spans="1:13" s="33" customFormat="1" ht="15" customHeight="1" x14ac:dyDescent="0.2">
      <c r="A56" s="691"/>
      <c r="B56" s="693" t="s">
        <v>709</v>
      </c>
      <c r="C56" s="103"/>
      <c r="D56" s="103"/>
      <c r="E56" s="464"/>
      <c r="F56" s="472"/>
      <c r="G56" s="464"/>
      <c r="H56" s="493"/>
      <c r="J56" s="696"/>
      <c r="K56" s="697"/>
      <c r="L56" s="698"/>
      <c r="M56" s="699"/>
    </row>
    <row r="57" spans="1:13" s="33" customFormat="1" ht="24.95" customHeight="1" x14ac:dyDescent="0.2">
      <c r="A57" s="691" t="s">
        <v>710</v>
      </c>
      <c r="B57" s="694" t="s">
        <v>711</v>
      </c>
      <c r="C57" s="103" t="s">
        <v>698</v>
      </c>
      <c r="D57" s="695">
        <v>10</v>
      </c>
      <c r="E57" s="464"/>
      <c r="F57" s="472"/>
      <c r="G57" s="464"/>
      <c r="H57" s="493"/>
      <c r="J57" s="696"/>
      <c r="K57" s="697"/>
      <c r="L57" s="698"/>
      <c r="M57" s="699"/>
    </row>
    <row r="58" spans="1:13" s="33" customFormat="1" ht="15" customHeight="1" x14ac:dyDescent="0.2">
      <c r="A58" s="691"/>
      <c r="B58" s="694"/>
      <c r="C58" s="103"/>
      <c r="D58" s="103"/>
      <c r="E58" s="464"/>
      <c r="F58" s="472"/>
      <c r="G58" s="464"/>
      <c r="H58" s="493"/>
      <c r="J58" s="696"/>
      <c r="K58" s="697"/>
      <c r="L58" s="698"/>
      <c r="M58" s="699"/>
    </row>
    <row r="59" spans="1:13" s="33" customFormat="1" ht="15" customHeight="1" x14ac:dyDescent="0.2">
      <c r="A59" s="691"/>
      <c r="B59" s="693" t="s">
        <v>712</v>
      </c>
      <c r="C59" s="103"/>
      <c r="D59" s="103"/>
      <c r="E59" s="464"/>
      <c r="F59" s="472"/>
      <c r="G59" s="464"/>
      <c r="H59" s="493"/>
      <c r="J59" s="696"/>
      <c r="K59" s="697"/>
      <c r="L59" s="698"/>
      <c r="M59" s="699"/>
    </row>
    <row r="60" spans="1:13" s="33" customFormat="1" ht="24.95" customHeight="1" x14ac:dyDescent="0.2">
      <c r="A60" s="691" t="s">
        <v>713</v>
      </c>
      <c r="B60" s="694" t="s">
        <v>714</v>
      </c>
      <c r="C60" s="103"/>
      <c r="D60" s="103"/>
      <c r="E60" s="464"/>
      <c r="F60" s="472"/>
      <c r="G60" s="464"/>
      <c r="H60" s="493"/>
      <c r="J60" s="696"/>
      <c r="K60" s="697"/>
      <c r="L60" s="698"/>
      <c r="M60" s="699"/>
    </row>
    <row r="61" spans="1:13" s="33" customFormat="1" ht="15" customHeight="1" x14ac:dyDescent="0.2">
      <c r="A61" s="691"/>
      <c r="B61" s="694"/>
      <c r="C61" s="103"/>
      <c r="D61" s="103"/>
      <c r="E61" s="464"/>
      <c r="F61" s="472"/>
      <c r="G61" s="464"/>
      <c r="H61" s="493"/>
      <c r="J61" s="696"/>
      <c r="K61" s="697"/>
      <c r="L61" s="698"/>
      <c r="M61" s="699"/>
    </row>
    <row r="62" spans="1:13" s="33" customFormat="1" ht="15" customHeight="1" x14ac:dyDescent="0.2">
      <c r="A62" s="692"/>
      <c r="B62" s="693" t="s">
        <v>715</v>
      </c>
      <c r="C62" s="103"/>
      <c r="D62" s="103"/>
      <c r="E62" s="464"/>
      <c r="F62" s="472"/>
      <c r="G62" s="464"/>
      <c r="H62" s="493"/>
      <c r="J62" s="696"/>
      <c r="K62" s="697"/>
      <c r="L62" s="698"/>
      <c r="M62" s="699"/>
    </row>
    <row r="63" spans="1:13" s="33" customFormat="1" ht="24.95" customHeight="1" x14ac:dyDescent="0.2">
      <c r="A63" s="691" t="s">
        <v>716</v>
      </c>
      <c r="B63" s="694" t="s">
        <v>717</v>
      </c>
      <c r="C63" s="103" t="s">
        <v>718</v>
      </c>
      <c r="D63" s="103">
        <v>10</v>
      </c>
      <c r="E63" s="464"/>
      <c r="F63" s="472"/>
      <c r="G63" s="464"/>
      <c r="H63" s="493"/>
      <c r="J63" s="696"/>
      <c r="K63" s="697"/>
      <c r="L63" s="698"/>
      <c r="M63" s="699"/>
    </row>
    <row r="64" spans="1:13" s="33" customFormat="1" ht="15" customHeight="1" x14ac:dyDescent="0.2">
      <c r="A64" s="692"/>
      <c r="B64" s="694"/>
      <c r="C64" s="103"/>
      <c r="D64" s="103"/>
      <c r="E64" s="464"/>
      <c r="F64" s="472"/>
      <c r="G64" s="464"/>
      <c r="H64" s="493"/>
      <c r="J64" s="696"/>
      <c r="K64" s="697"/>
      <c r="L64" s="698"/>
      <c r="M64" s="699"/>
    </row>
    <row r="65" spans="1:13" s="33" customFormat="1" ht="15" customHeight="1" x14ac:dyDescent="0.2">
      <c r="A65" s="820" t="s">
        <v>719</v>
      </c>
      <c r="B65" s="820"/>
      <c r="C65" s="821"/>
      <c r="D65" s="821"/>
      <c r="E65" s="464"/>
      <c r="F65" s="472"/>
      <c r="G65" s="464"/>
      <c r="H65" s="493"/>
      <c r="J65" s="696"/>
      <c r="K65" s="697"/>
      <c r="L65" s="698"/>
      <c r="M65" s="699"/>
    </row>
    <row r="66" spans="1:13" s="33" customFormat="1" ht="15" customHeight="1" x14ac:dyDescent="0.2">
      <c r="A66" s="820"/>
      <c r="B66" s="820"/>
      <c r="C66" s="821"/>
      <c r="D66" s="821"/>
      <c r="E66" s="464"/>
      <c r="F66" s="472"/>
      <c r="G66" s="464"/>
      <c r="H66" s="493"/>
      <c r="J66" s="696"/>
      <c r="K66" s="697"/>
      <c r="L66" s="698"/>
      <c r="M66" s="699"/>
    </row>
    <row r="67" spans="1:13" s="33" customFormat="1" ht="24.95" customHeight="1" x14ac:dyDescent="0.2">
      <c r="A67" s="686" t="s">
        <v>720</v>
      </c>
      <c r="B67" s="694" t="s">
        <v>721</v>
      </c>
      <c r="C67" s="103" t="s">
        <v>722</v>
      </c>
      <c r="D67" s="103">
        <v>6</v>
      </c>
      <c r="E67" s="464"/>
      <c r="F67" s="472"/>
      <c r="G67" s="464"/>
      <c r="H67" s="493"/>
      <c r="J67" s="696"/>
      <c r="K67" s="697"/>
      <c r="L67" s="698"/>
      <c r="M67" s="699"/>
    </row>
    <row r="68" spans="1:13" s="33" customFormat="1" ht="24.95" customHeight="1" x14ac:dyDescent="0.2">
      <c r="A68" s="686" t="s">
        <v>723</v>
      </c>
      <c r="B68" s="694" t="s">
        <v>724</v>
      </c>
      <c r="C68" s="103" t="s">
        <v>722</v>
      </c>
      <c r="D68" s="103">
        <v>24</v>
      </c>
      <c r="E68" s="464"/>
      <c r="F68" s="472"/>
      <c r="G68" s="464"/>
      <c r="H68" s="493"/>
      <c r="J68" s="696"/>
      <c r="K68" s="697"/>
      <c r="L68" s="698"/>
      <c r="M68" s="699"/>
    </row>
    <row r="69" spans="1:13" s="33" customFormat="1" ht="24.95" customHeight="1" x14ac:dyDescent="0.2">
      <c r="A69" s="686" t="s">
        <v>725</v>
      </c>
      <c r="B69" s="694" t="s">
        <v>726</v>
      </c>
      <c r="C69" s="103" t="s">
        <v>727</v>
      </c>
      <c r="D69" s="103">
        <v>1</v>
      </c>
      <c r="E69" s="464"/>
      <c r="F69" s="472"/>
      <c r="G69" s="464"/>
      <c r="H69" s="493"/>
      <c r="J69" s="696"/>
      <c r="K69" s="697"/>
      <c r="L69" s="698"/>
      <c r="M69" s="699"/>
    </row>
    <row r="70" spans="1:13" s="33" customFormat="1" ht="24.95" customHeight="1" x14ac:dyDescent="0.2">
      <c r="A70" s="686" t="s">
        <v>728</v>
      </c>
      <c r="B70" s="694" t="s">
        <v>729</v>
      </c>
      <c r="C70" s="103" t="s">
        <v>722</v>
      </c>
      <c r="D70" s="103">
        <v>1</v>
      </c>
      <c r="E70" s="464"/>
      <c r="F70" s="472"/>
      <c r="G70" s="464"/>
      <c r="H70" s="493"/>
      <c r="J70" s="696"/>
      <c r="K70" s="697"/>
      <c r="L70" s="698"/>
      <c r="M70" s="700"/>
    </row>
    <row r="71" spans="1:13" s="33" customFormat="1" ht="24.95" customHeight="1" x14ac:dyDescent="0.2">
      <c r="A71" s="686" t="s">
        <v>730</v>
      </c>
      <c r="B71" s="694" t="s">
        <v>731</v>
      </c>
      <c r="C71" s="103" t="s">
        <v>722</v>
      </c>
      <c r="D71" s="103">
        <v>1</v>
      </c>
      <c r="E71" s="464"/>
      <c r="F71" s="472"/>
      <c r="G71" s="464"/>
      <c r="H71" s="493"/>
      <c r="J71" s="701"/>
      <c r="K71" s="701"/>
      <c r="L71" s="701"/>
      <c r="M71" s="696"/>
    </row>
    <row r="72" spans="1:13" s="33" customFormat="1" ht="24.95" customHeight="1" x14ac:dyDescent="0.2">
      <c r="A72" s="686" t="s">
        <v>732</v>
      </c>
      <c r="B72" s="694" t="s">
        <v>733</v>
      </c>
      <c r="C72" s="103" t="s">
        <v>722</v>
      </c>
      <c r="D72" s="103">
        <v>1</v>
      </c>
      <c r="E72" s="464"/>
      <c r="F72" s="472"/>
      <c r="G72" s="464"/>
      <c r="H72" s="493"/>
      <c r="J72" s="824"/>
      <c r="K72" s="824"/>
      <c r="L72" s="824"/>
      <c r="M72" s="824"/>
    </row>
    <row r="73" spans="1:13" s="33" customFormat="1" ht="24.95" customHeight="1" x14ac:dyDescent="0.2">
      <c r="A73" s="686" t="s">
        <v>734</v>
      </c>
      <c r="B73" s="694" t="s">
        <v>735</v>
      </c>
      <c r="C73" s="103" t="s">
        <v>722</v>
      </c>
      <c r="D73" s="103">
        <v>1</v>
      </c>
      <c r="E73" s="464"/>
      <c r="F73" s="472"/>
      <c r="G73" s="464"/>
      <c r="H73" s="493"/>
      <c r="J73" s="702"/>
      <c r="K73" s="702"/>
      <c r="L73" s="702"/>
      <c r="M73" s="702"/>
    </row>
    <row r="74" spans="1:13" s="33" customFormat="1" ht="24.95" customHeight="1" x14ac:dyDescent="0.2">
      <c r="A74" s="686" t="s">
        <v>736</v>
      </c>
      <c r="B74" s="694" t="s">
        <v>737</v>
      </c>
      <c r="C74" s="103" t="s">
        <v>722</v>
      </c>
      <c r="D74" s="103">
        <v>1</v>
      </c>
      <c r="E74" s="464"/>
      <c r="F74" s="472"/>
      <c r="G74" s="464"/>
      <c r="H74" s="493"/>
      <c r="J74" s="698"/>
      <c r="K74" s="703"/>
      <c r="L74" s="698"/>
      <c r="M74" s="698"/>
    </row>
    <row r="75" spans="1:13" s="33" customFormat="1" ht="24.95" customHeight="1" x14ac:dyDescent="0.2">
      <c r="A75" s="686" t="s">
        <v>738</v>
      </c>
      <c r="B75" s="694" t="s">
        <v>739</v>
      </c>
      <c r="C75" s="103" t="s">
        <v>722</v>
      </c>
      <c r="D75" s="103">
        <v>6</v>
      </c>
      <c r="E75" s="464"/>
      <c r="F75" s="472"/>
      <c r="G75" s="464"/>
      <c r="H75" s="493"/>
      <c r="J75" s="704"/>
      <c r="K75" s="704"/>
      <c r="L75" s="705"/>
      <c r="M75" s="705"/>
    </row>
    <row r="76" spans="1:13" s="33" customFormat="1" ht="24.95" customHeight="1" x14ac:dyDescent="0.2">
      <c r="A76" s="686" t="s">
        <v>740</v>
      </c>
      <c r="B76" s="694" t="s">
        <v>741</v>
      </c>
      <c r="C76" s="103" t="s">
        <v>722</v>
      </c>
      <c r="D76" s="103">
        <v>6</v>
      </c>
      <c r="E76" s="464"/>
      <c r="F76" s="472"/>
      <c r="G76" s="464"/>
      <c r="H76" s="493"/>
      <c r="J76" s="704"/>
      <c r="K76" s="704"/>
      <c r="L76" s="705"/>
      <c r="M76" s="705"/>
    </row>
    <row r="77" spans="1:13" s="33" customFormat="1" ht="24.95" customHeight="1" x14ac:dyDescent="0.2">
      <c r="A77" s="686" t="s">
        <v>742</v>
      </c>
      <c r="B77" s="694" t="s">
        <v>743</v>
      </c>
      <c r="C77" s="103" t="s">
        <v>744</v>
      </c>
      <c r="D77" s="103">
        <v>12</v>
      </c>
      <c r="E77" s="464"/>
      <c r="F77" s="472"/>
      <c r="G77" s="464"/>
      <c r="H77" s="493"/>
      <c r="J77" s="704"/>
      <c r="K77" s="704"/>
      <c r="L77" s="705"/>
      <c r="M77" s="705"/>
    </row>
    <row r="78" spans="1:13" s="33" customFormat="1" ht="24.95" customHeight="1" x14ac:dyDescent="0.2">
      <c r="A78" s="686" t="s">
        <v>745</v>
      </c>
      <c r="B78" s="694" t="s">
        <v>746</v>
      </c>
      <c r="C78" s="103" t="s">
        <v>722</v>
      </c>
      <c r="D78" s="103">
        <v>1</v>
      </c>
      <c r="E78" s="464"/>
      <c r="F78" s="472"/>
      <c r="G78" s="464"/>
      <c r="H78" s="493"/>
      <c r="J78" s="706"/>
      <c r="K78" s="707"/>
      <c r="L78" s="705"/>
      <c r="M78" s="705"/>
    </row>
    <row r="79" spans="1:13" s="33" customFormat="1" ht="24.95" customHeight="1" x14ac:dyDescent="0.2">
      <c r="A79" s="686" t="s">
        <v>747</v>
      </c>
      <c r="B79" s="694" t="s">
        <v>748</v>
      </c>
      <c r="C79" s="103" t="s">
        <v>749</v>
      </c>
      <c r="D79" s="103">
        <v>3</v>
      </c>
      <c r="E79" s="464"/>
      <c r="F79" s="472"/>
      <c r="G79" s="464"/>
      <c r="H79" s="493"/>
      <c r="J79" s="704"/>
      <c r="K79" s="708"/>
      <c r="L79" s="705"/>
      <c r="M79" s="705"/>
    </row>
    <row r="80" spans="1:13" s="33" customFormat="1" ht="24.95" customHeight="1" x14ac:dyDescent="0.2">
      <c r="A80" s="686" t="s">
        <v>750</v>
      </c>
      <c r="B80" s="694" t="s">
        <v>751</v>
      </c>
      <c r="C80" s="103" t="s">
        <v>752</v>
      </c>
      <c r="D80" s="103">
        <v>1</v>
      </c>
      <c r="E80" s="464"/>
      <c r="F80" s="472"/>
      <c r="G80" s="464"/>
      <c r="H80" s="493"/>
      <c r="J80" s="704"/>
      <c r="K80" s="708"/>
      <c r="L80" s="705"/>
      <c r="M80" s="705"/>
    </row>
    <row r="81" spans="1:13" s="33" customFormat="1" ht="24.95" customHeight="1" x14ac:dyDescent="0.2">
      <c r="A81" s="686" t="s">
        <v>753</v>
      </c>
      <c r="B81" s="694" t="s">
        <v>754</v>
      </c>
      <c r="C81" s="103" t="s">
        <v>722</v>
      </c>
      <c r="D81" s="103">
        <v>1</v>
      </c>
      <c r="E81" s="464"/>
      <c r="F81" s="472"/>
      <c r="G81" s="464"/>
      <c r="H81" s="493"/>
      <c r="J81" s="704"/>
      <c r="K81" s="707"/>
      <c r="L81" s="705"/>
      <c r="M81" s="705"/>
    </row>
    <row r="82" spans="1:13" s="33" customFormat="1" ht="24.95" customHeight="1" x14ac:dyDescent="0.2">
      <c r="A82" s="686" t="s">
        <v>755</v>
      </c>
      <c r="B82" s="694" t="s">
        <v>756</v>
      </c>
      <c r="C82" s="103" t="s">
        <v>722</v>
      </c>
      <c r="D82" s="103">
        <v>12</v>
      </c>
      <c r="E82" s="464"/>
      <c r="F82" s="472"/>
      <c r="G82" s="464"/>
      <c r="H82" s="493"/>
      <c r="J82" s="704"/>
      <c r="K82" s="708"/>
      <c r="L82" s="705"/>
      <c r="M82" s="705"/>
    </row>
    <row r="83" spans="1:13" s="33" customFormat="1" ht="15" customHeight="1" x14ac:dyDescent="0.2">
      <c r="A83" s="492"/>
      <c r="B83" s="475"/>
      <c r="C83" s="475"/>
      <c r="D83" s="464"/>
      <c r="E83" s="464"/>
      <c r="F83" s="472"/>
      <c r="G83" s="464"/>
      <c r="H83" s="493"/>
      <c r="J83" s="704"/>
      <c r="K83" s="708"/>
      <c r="L83" s="705"/>
      <c r="M83" s="705"/>
    </row>
    <row r="84" spans="1:13" s="33" customFormat="1" ht="15" customHeight="1" x14ac:dyDescent="0.2">
      <c r="A84" s="494"/>
      <c r="B84" s="470"/>
      <c r="C84" s="475"/>
      <c r="D84" s="464"/>
      <c r="E84" s="464"/>
      <c r="F84" s="472"/>
      <c r="G84" s="464"/>
      <c r="H84" s="493"/>
      <c r="J84" s="704"/>
      <c r="K84" s="707"/>
      <c r="L84" s="705"/>
      <c r="M84" s="705"/>
    </row>
    <row r="85" spans="1:13" s="33" customFormat="1" ht="15" customHeight="1" x14ac:dyDescent="0.2">
      <c r="A85" s="492"/>
      <c r="B85" s="475"/>
      <c r="C85" s="475"/>
      <c r="D85" s="464"/>
      <c r="E85" s="464"/>
      <c r="F85" s="472"/>
      <c r="G85" s="464"/>
      <c r="H85" s="493"/>
      <c r="J85" s="704"/>
      <c r="K85" s="708"/>
      <c r="L85" s="705"/>
      <c r="M85" s="705"/>
    </row>
    <row r="86" spans="1:13" s="33" customFormat="1" ht="15" customHeight="1" x14ac:dyDescent="0.2">
      <c r="A86" s="495"/>
      <c r="B86" s="496"/>
      <c r="C86" s="496"/>
      <c r="D86" s="497"/>
      <c r="E86" s="497"/>
      <c r="F86" s="498"/>
      <c r="G86" s="497"/>
      <c r="H86" s="499"/>
      <c r="J86" s="704"/>
      <c r="K86" s="708"/>
      <c r="L86" s="705"/>
      <c r="M86" s="705"/>
    </row>
    <row r="87" spans="1:13" s="33" customFormat="1" ht="15" customHeight="1" x14ac:dyDescent="0.2">
      <c r="A87" s="273"/>
      <c r="B87" s="60"/>
      <c r="C87" s="60"/>
      <c r="D87" s="274"/>
      <c r="E87" s="44"/>
      <c r="F87" s="275" t="s">
        <v>433</v>
      </c>
      <c r="G87" s="373" t="s">
        <v>538</v>
      </c>
      <c r="H87" s="276"/>
      <c r="J87" s="704"/>
      <c r="K87" s="707"/>
      <c r="L87" s="705"/>
      <c r="M87" s="705"/>
    </row>
    <row r="88" spans="1:13" ht="15" customHeight="1" x14ac:dyDescent="0.2">
      <c r="A88" s="273"/>
      <c r="B88" s="60"/>
      <c r="C88" s="60"/>
      <c r="D88" s="274"/>
      <c r="E88" s="44"/>
      <c r="F88" s="269" t="s">
        <v>436</v>
      </c>
      <c r="G88" s="316" t="s">
        <v>539</v>
      </c>
      <c r="H88" s="270"/>
      <c r="J88" s="704"/>
      <c r="K88" s="708"/>
      <c r="L88" s="705"/>
      <c r="M88" s="705"/>
    </row>
    <row r="89" spans="1:13" ht="15" customHeight="1" x14ac:dyDescent="0.2">
      <c r="A89" s="273"/>
      <c r="B89" s="60"/>
      <c r="C89" s="60"/>
      <c r="D89" s="274"/>
      <c r="E89" s="44"/>
      <c r="F89" s="271" t="s">
        <v>437</v>
      </c>
      <c r="G89" s="374" t="s">
        <v>540</v>
      </c>
      <c r="H89" s="272"/>
      <c r="J89" s="704"/>
      <c r="K89" s="708"/>
      <c r="L89" s="705"/>
      <c r="M89" s="705"/>
    </row>
    <row r="90" spans="1:13" x14ac:dyDescent="0.2">
      <c r="A90" s="311"/>
      <c r="B90" s="311"/>
      <c r="C90" s="311"/>
      <c r="D90" s="311"/>
      <c r="E90" s="311"/>
      <c r="F90" s="311"/>
      <c r="G90" s="311"/>
      <c r="H90" s="311"/>
      <c r="J90" s="704"/>
      <c r="K90" s="707"/>
      <c r="L90" s="705"/>
      <c r="M90" s="705"/>
    </row>
    <row r="91" spans="1:13" x14ac:dyDescent="0.2">
      <c r="A91" s="278" t="s">
        <v>571</v>
      </c>
      <c r="B91" s="278"/>
      <c r="C91" s="278"/>
      <c r="D91" s="278"/>
      <c r="E91" s="278"/>
      <c r="F91" s="278"/>
      <c r="G91" s="278"/>
      <c r="H91" s="278"/>
      <c r="J91" s="704"/>
      <c r="K91" s="708"/>
      <c r="L91" s="705"/>
      <c r="M91" s="709"/>
    </row>
    <row r="92" spans="1:13" x14ac:dyDescent="0.2">
      <c r="A92" s="311"/>
      <c r="B92" s="311"/>
      <c r="C92" s="311"/>
      <c r="D92" s="311"/>
      <c r="E92" s="311"/>
      <c r="F92" s="311"/>
      <c r="G92" s="311"/>
      <c r="H92" s="311"/>
      <c r="J92" s="704"/>
      <c r="K92" s="708"/>
      <c r="L92" s="705"/>
      <c r="M92" s="705"/>
    </row>
    <row r="93" spans="1:13" x14ac:dyDescent="0.2">
      <c r="A93" s="408"/>
      <c r="B93" s="409"/>
      <c r="C93" s="409"/>
      <c r="D93" s="409"/>
      <c r="E93" s="409"/>
      <c r="F93" s="409"/>
      <c r="G93" s="409"/>
      <c r="H93" s="410"/>
      <c r="J93" s="704"/>
      <c r="K93" s="707"/>
      <c r="L93" s="705"/>
      <c r="M93" s="705"/>
    </row>
    <row r="94" spans="1:13" x14ac:dyDescent="0.2">
      <c r="A94" s="411"/>
      <c r="B94" s="547" t="s">
        <v>542</v>
      </c>
      <c r="C94" s="412"/>
      <c r="D94" s="412"/>
      <c r="E94" s="412"/>
      <c r="F94" s="547" t="s">
        <v>544</v>
      </c>
      <c r="G94" s="412"/>
      <c r="H94" s="413"/>
      <c r="J94" s="704"/>
      <c r="K94" s="708"/>
      <c r="L94" s="705"/>
      <c r="M94" s="705"/>
    </row>
    <row r="95" spans="1:13" x14ac:dyDescent="0.2">
      <c r="A95" s="427"/>
      <c r="B95" s="406" t="s">
        <v>167</v>
      </c>
      <c r="C95" s="406"/>
      <c r="D95" s="415"/>
      <c r="E95" s="406" t="s">
        <v>472</v>
      </c>
      <c r="F95" s="415"/>
      <c r="G95" s="415"/>
      <c r="H95" s="416"/>
      <c r="J95" s="704"/>
      <c r="K95" s="708"/>
      <c r="L95" s="705"/>
      <c r="M95" s="705"/>
    </row>
    <row r="96" spans="1:13" x14ac:dyDescent="0.2">
      <c r="J96" s="706"/>
      <c r="K96" s="707"/>
      <c r="L96" s="705"/>
      <c r="M96" s="705"/>
    </row>
    <row r="97" spans="10:13" x14ac:dyDescent="0.2">
      <c r="J97" s="704"/>
      <c r="K97" s="708"/>
      <c r="L97" s="705"/>
      <c r="M97" s="705"/>
    </row>
    <row r="98" spans="10:13" x14ac:dyDescent="0.2">
      <c r="J98" s="706"/>
      <c r="K98" s="708"/>
      <c r="L98" s="705"/>
      <c r="M98" s="705"/>
    </row>
    <row r="99" spans="10:13" x14ac:dyDescent="0.2">
      <c r="J99" s="822"/>
      <c r="K99" s="822"/>
      <c r="L99" s="823"/>
      <c r="M99" s="823"/>
    </row>
    <row r="100" spans="10:13" x14ac:dyDescent="0.2">
      <c r="J100" s="822"/>
      <c r="K100" s="822"/>
      <c r="L100" s="823"/>
      <c r="M100" s="823"/>
    </row>
    <row r="101" spans="10:13" x14ac:dyDescent="0.2">
      <c r="J101" s="696"/>
      <c r="K101" s="708"/>
      <c r="L101" s="705"/>
      <c r="M101" s="705"/>
    </row>
    <row r="102" spans="10:13" x14ac:dyDescent="0.2">
      <c r="J102" s="696"/>
      <c r="K102" s="708"/>
      <c r="L102" s="705"/>
      <c r="M102" s="705"/>
    </row>
    <row r="103" spans="10:13" x14ac:dyDescent="0.2">
      <c r="J103" s="696"/>
      <c r="K103" s="708"/>
      <c r="L103" s="705"/>
      <c r="M103" s="705"/>
    </row>
    <row r="104" spans="10:13" x14ac:dyDescent="0.2">
      <c r="J104" s="696"/>
      <c r="K104" s="708"/>
      <c r="L104" s="705"/>
      <c r="M104" s="705"/>
    </row>
    <row r="105" spans="10:13" x14ac:dyDescent="0.2">
      <c r="J105" s="696"/>
      <c r="K105" s="708"/>
      <c r="L105" s="705"/>
      <c r="M105" s="705"/>
    </row>
    <row r="106" spans="10:13" x14ac:dyDescent="0.2">
      <c r="J106" s="696"/>
      <c r="K106" s="708"/>
      <c r="L106" s="705"/>
      <c r="M106" s="705"/>
    </row>
    <row r="107" spans="10:13" x14ac:dyDescent="0.2">
      <c r="J107" s="696"/>
      <c r="K107" s="708"/>
      <c r="L107" s="705"/>
      <c r="M107" s="705"/>
    </row>
    <row r="108" spans="10:13" x14ac:dyDescent="0.2">
      <c r="J108" s="696"/>
      <c r="K108" s="708"/>
      <c r="L108" s="705"/>
      <c r="M108" s="705"/>
    </row>
    <row r="109" spans="10:13" x14ac:dyDescent="0.2">
      <c r="J109" s="696"/>
      <c r="K109" s="708"/>
      <c r="L109" s="705"/>
      <c r="M109" s="705"/>
    </row>
    <row r="110" spans="10:13" x14ac:dyDescent="0.2">
      <c r="J110" s="696"/>
      <c r="K110" s="708"/>
      <c r="L110" s="705"/>
      <c r="M110" s="705"/>
    </row>
    <row r="111" spans="10:13" x14ac:dyDescent="0.2">
      <c r="J111" s="696"/>
      <c r="K111" s="708"/>
      <c r="L111" s="705"/>
      <c r="M111" s="705"/>
    </row>
    <row r="112" spans="10:13" x14ac:dyDescent="0.2">
      <c r="J112" s="696"/>
      <c r="K112" s="708"/>
      <c r="L112" s="705"/>
      <c r="M112" s="705"/>
    </row>
    <row r="113" spans="10:13" x14ac:dyDescent="0.2">
      <c r="J113" s="696"/>
      <c r="K113" s="708"/>
      <c r="L113" s="705"/>
      <c r="M113" s="705"/>
    </row>
    <row r="114" spans="10:13" x14ac:dyDescent="0.2">
      <c r="J114" s="696"/>
      <c r="K114" s="708"/>
      <c r="L114" s="705"/>
      <c r="M114" s="705"/>
    </row>
    <row r="115" spans="10:13" x14ac:dyDescent="0.2">
      <c r="J115" s="696"/>
      <c r="K115" s="708"/>
      <c r="L115" s="705"/>
      <c r="M115" s="705"/>
    </row>
    <row r="116" spans="10:13" x14ac:dyDescent="0.2">
      <c r="J116" s="696"/>
      <c r="K116" s="708"/>
      <c r="L116" s="705"/>
      <c r="M116" s="705"/>
    </row>
  </sheetData>
  <customSheetViews>
    <customSheetView guid="{715E90F1-CD54-4010-AF2A-F1142E0A1E81}" showPageBreaks="1" showGridLines="0">
      <pageMargins left="0.19685039370078741" right="0.19685039370078741" top="0.39370078740157483" bottom="0.19685039370078741" header="0.31496062992125984" footer="0.31496062992125984"/>
      <printOptions horizontalCentered="1"/>
      <pageSetup paperSize="122" scale="90" orientation="landscape" r:id="rId1"/>
    </customSheetView>
    <customSheetView guid="{0B53B832-AD86-4C8F-805A-2F70F28121AE}" showPageBreaks="1" showGridLines="0">
      <pageMargins left="0.19685039370078741" right="0.19685039370078741" top="0.39370078740157483" bottom="0.19685039370078741" header="0.31496062992125984" footer="0.31496062992125984"/>
      <printOptions horizontalCentered="1"/>
      <pageSetup paperSize="122" scale="90" orientation="landscape" r:id="rId2"/>
    </customSheetView>
  </customSheetViews>
  <mergeCells count="12">
    <mergeCell ref="J99:J100"/>
    <mergeCell ref="K99:K100"/>
    <mergeCell ref="L99:L100"/>
    <mergeCell ref="M99:M100"/>
    <mergeCell ref="J72:M72"/>
    <mergeCell ref="A10:H10"/>
    <mergeCell ref="A6:F9"/>
    <mergeCell ref="A38:D38"/>
    <mergeCell ref="A65:A66"/>
    <mergeCell ref="B65:B66"/>
    <mergeCell ref="C65:C66"/>
    <mergeCell ref="D65:D66"/>
  </mergeCells>
  <printOptions horizontalCentered="1"/>
  <pageMargins left="0.19685039370078741" right="0.19685039370078741" top="0.39370078740157483" bottom="0.19685039370078741" header="0.31496062992125984" footer="0.31496062992125984"/>
  <pageSetup scale="90"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B050"/>
  </sheetPr>
  <dimension ref="A1:AX32"/>
  <sheetViews>
    <sheetView workbookViewId="0">
      <selection activeCell="A8" sqref="A8"/>
    </sheetView>
  </sheetViews>
  <sheetFormatPr baseColWidth="10" defaultRowHeight="14.25" x14ac:dyDescent="0.25"/>
  <cols>
    <col min="1" max="1" width="91.42578125" style="297" customWidth="1"/>
    <col min="2" max="16384" width="11.42578125" style="297"/>
  </cols>
  <sheetData>
    <row r="1" spans="1:50" x14ac:dyDescent="0.25">
      <c r="A1" s="296"/>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row>
    <row r="2" spans="1:50" x14ac:dyDescent="0.25">
      <c r="A2" s="296"/>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row>
    <row r="3" spans="1:50" x14ac:dyDescent="0.25">
      <c r="A3" s="377" t="s">
        <v>483</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row>
    <row r="4" spans="1:50" x14ac:dyDescent="0.25">
      <c r="A4" s="296"/>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row>
    <row r="5" spans="1:50" x14ac:dyDescent="0.25">
      <c r="A5" s="587" t="s">
        <v>572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row>
    <row r="6" spans="1:50" x14ac:dyDescent="0.25">
      <c r="A6" s="646" t="s">
        <v>592</v>
      </c>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row>
    <row r="7" spans="1:50" x14ac:dyDescent="0.25">
      <c r="A7" s="296"/>
      <c r="B7" s="296"/>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row>
    <row r="8" spans="1:50" x14ac:dyDescent="0.25">
      <c r="A8" s="378" t="str">
        <f>LUGAR&amp;", "&amp;DAY(FECHALICIT)&amp;" de "&amp;TEXT(FECHALICIT,"mmmm")&amp;" del "&amp;YEAR(FECHALICIT)</f>
        <v>MÉXICO, D. F. , 2 de julio del 2012</v>
      </c>
      <c r="B8" s="296"/>
      <c r="C8" s="296"/>
      <c r="D8" s="296"/>
      <c r="E8" s="296"/>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row>
    <row r="9" spans="1:50" x14ac:dyDescent="0.25">
      <c r="A9" s="378"/>
      <c r="B9" s="296"/>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row>
    <row r="10" spans="1:50" ht="81.75" customHeight="1" x14ac:dyDescent="0.25">
      <c r="A10" s="683" t="s">
        <v>627</v>
      </c>
      <c r="B10" s="296"/>
      <c r="C10" s="296"/>
      <c r="D10" s="296"/>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row>
    <row r="11" spans="1:50" x14ac:dyDescent="0.25">
      <c r="A11" s="645"/>
      <c r="B11" s="296"/>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row>
    <row r="12" spans="1:50" x14ac:dyDescent="0.25">
      <c r="A12" s="379"/>
    </row>
    <row r="13" spans="1:50" x14ac:dyDescent="0.25">
      <c r="A13" s="380" t="str">
        <f>DEPEND</f>
        <v>SECRETARÍA DE COMUNICACIONES Y TRANSPORTES</v>
      </c>
    </row>
    <row r="14" spans="1:50" x14ac:dyDescent="0.25">
      <c r="A14" s="380" t="str">
        <f>SUBS</f>
        <v>SUBSECRETARÍA DE TRANSPORTE</v>
      </c>
    </row>
    <row r="15" spans="1:50" x14ac:dyDescent="0.25">
      <c r="A15" s="380" t="str">
        <f>AREA</f>
        <v xml:space="preserve">DIRECCIÓN GENERAL DE TRANSPORTE FERROVIARIO Y MULTIMODAL </v>
      </c>
    </row>
    <row r="16" spans="1:50" x14ac:dyDescent="0.25">
      <c r="A16" s="380" t="s">
        <v>466</v>
      </c>
    </row>
    <row r="17" spans="1:1" x14ac:dyDescent="0.25">
      <c r="A17" s="379"/>
    </row>
    <row r="18" spans="1:1" x14ac:dyDescent="0.25">
      <c r="A18" s="381" t="str">
        <f>"Me refiero a la "&amp;TIPOLICIT&amp;" No. "&amp;LICIT&amp;" para la realización de los trabajos de:"</f>
        <v>Me refiero a la INVITACIÓN  NACIONAL No. LO-009000988-N16-2012 para la realización de los trabajos de:</v>
      </c>
    </row>
    <row r="19" spans="1:1" ht="37.5" customHeight="1" x14ac:dyDescent="0.25">
      <c r="A19" s="381" t="str">
        <f>OBRA</f>
        <v>“LA SUPERVISIÓN DE LA INSTALACIÓN DE DISPOSITIVOS DE SEGURIDAD EN LOS CRUCES A NIVEL DE DIVERSAS LÍNEAS FERROVIARIAS CON OTRAS VIALIDADES QUE SE UBICARÁN EN TODA LA REPÚBLICA MEXICANA”</v>
      </c>
    </row>
    <row r="20" spans="1:1" ht="20.25" customHeight="1" x14ac:dyDescent="0.25">
      <c r="A20" s="379"/>
    </row>
    <row r="21" spans="1:1" ht="84" x14ac:dyDescent="0.25">
      <c r="A21" s="384" t="s">
        <v>553</v>
      </c>
    </row>
    <row r="22" spans="1:1" x14ac:dyDescent="0.25">
      <c r="A22" s="379"/>
    </row>
    <row r="23" spans="1:1" x14ac:dyDescent="0.25">
      <c r="A23" s="379"/>
    </row>
    <row r="24" spans="1:1" x14ac:dyDescent="0.25">
      <c r="A24" s="379"/>
    </row>
    <row r="25" spans="1:1" x14ac:dyDescent="0.25">
      <c r="A25" s="379"/>
    </row>
    <row r="26" spans="1:1" x14ac:dyDescent="0.25">
      <c r="A26" s="382" t="s">
        <v>467</v>
      </c>
    </row>
    <row r="27" spans="1:1" x14ac:dyDescent="0.25">
      <c r="A27" s="382" t="s">
        <v>167</v>
      </c>
    </row>
    <row r="28" spans="1:1" x14ac:dyDescent="0.25">
      <c r="A28" s="382"/>
    </row>
    <row r="29" spans="1:1" x14ac:dyDescent="0.25">
      <c r="A29" s="382"/>
    </row>
    <row r="30" spans="1:1" x14ac:dyDescent="0.25">
      <c r="A30" s="379"/>
    </row>
    <row r="31" spans="1:1" x14ac:dyDescent="0.25">
      <c r="A31" s="588" t="s">
        <v>577</v>
      </c>
    </row>
    <row r="32" spans="1:1" x14ac:dyDescent="0.2">
      <c r="A32" s="383" t="s">
        <v>472</v>
      </c>
    </row>
  </sheetData>
  <customSheetViews>
    <customSheetView guid="{715E90F1-CD54-4010-AF2A-F1142E0A1E81}" showPageBreaks="1">
      <pageMargins left="0.70866141732283472" right="0.70866141732283472" top="0.74803149606299213" bottom="0.74803149606299213" header="0.31496062992125984" footer="0.31496062992125984"/>
      <pageSetup orientation="portrait" r:id="rId1"/>
    </customSheetView>
    <customSheetView guid="{0B53B832-AD86-4C8F-805A-2F70F28121AE}" showPageBreaks="1">
      <pageMargins left="0.70866141732283472" right="0.70866141732283472" top="0.74803149606299213" bottom="0.74803149606299213" header="0.31496062992125984" footer="0.31496062992125984"/>
      <pageSetup orientation="portrait" r:id="rId2"/>
    </customSheetView>
  </customSheetViews>
  <printOptions horizontalCentered="1"/>
  <pageMargins left="0.70866141732283472" right="0.70866141732283472" top="0.74803149606299213" bottom="0.74803149606299213" header="0.31496062992125984" footer="0.31496062992125984"/>
  <pageSetup orientation="portrait"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FFC000"/>
  </sheetPr>
  <dimension ref="A1:AX55"/>
  <sheetViews>
    <sheetView showGridLines="0" workbookViewId="0">
      <selection activeCell="A9" sqref="A9"/>
    </sheetView>
  </sheetViews>
  <sheetFormatPr baseColWidth="10" defaultRowHeight="14.25" x14ac:dyDescent="0.2"/>
  <cols>
    <col min="1" max="1" width="10.5703125" style="20" customWidth="1"/>
    <col min="2" max="2" width="32.85546875" style="20" customWidth="1"/>
    <col min="3" max="3" width="6.5703125" style="20" bestFit="1" customWidth="1"/>
    <col min="4" max="14" width="9.28515625" style="20" customWidth="1"/>
    <col min="15" max="15" width="12" style="20" customWidth="1"/>
    <col min="16" max="16" width="9.85546875" style="20" customWidth="1"/>
    <col min="17" max="16384" width="11.42578125" style="20"/>
  </cols>
  <sheetData>
    <row r="1" spans="1:50" s="297" customFormat="1" x14ac:dyDescent="0.25">
      <c r="A1" s="385" t="str">
        <f>DEPEND</f>
        <v>SECRETARÍA DE COMUNICACIONES Y TRANSPORTES</v>
      </c>
      <c r="B1" s="386"/>
      <c r="C1" s="386"/>
      <c r="D1" s="386"/>
      <c r="E1" s="386"/>
      <c r="F1" s="386"/>
      <c r="G1" s="386"/>
      <c r="H1" s="386"/>
      <c r="I1" s="386"/>
      <c r="J1" s="386"/>
      <c r="K1" s="386"/>
      <c r="L1" s="386"/>
      <c r="M1" s="386"/>
      <c r="N1" s="386"/>
      <c r="O1" s="386"/>
      <c r="P1" s="387"/>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row>
    <row r="2" spans="1:50" s="297" customFormat="1" x14ac:dyDescent="0.25">
      <c r="A2" s="388" t="str">
        <f>SUBS</f>
        <v>SUBSECRETARÍA DE TRANSPORTE</v>
      </c>
      <c r="B2" s="389"/>
      <c r="C2" s="389"/>
      <c r="D2" s="389"/>
      <c r="E2" s="389"/>
      <c r="F2" s="390"/>
      <c r="G2" s="390"/>
      <c r="H2" s="390"/>
      <c r="I2" s="390"/>
      <c r="J2" s="390"/>
      <c r="K2" s="390"/>
      <c r="L2" s="390"/>
      <c r="M2" s="390"/>
      <c r="N2" s="390"/>
      <c r="O2" s="390"/>
      <c r="P2" s="391"/>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row>
    <row r="3" spans="1:50" s="297" customFormat="1" x14ac:dyDescent="0.25">
      <c r="A3" s="388" t="str">
        <f>AREA</f>
        <v xml:space="preserve">DIRECCIÓN GENERAL DE TRANSPORTE FERROVIARIO Y MULTIMODAL </v>
      </c>
      <c r="B3" s="389"/>
      <c r="C3" s="389"/>
      <c r="D3" s="389"/>
      <c r="E3" s="389"/>
      <c r="F3" s="390"/>
      <c r="G3" s="390"/>
      <c r="H3" s="390"/>
      <c r="I3" s="390"/>
      <c r="J3" s="390"/>
      <c r="K3" s="390"/>
      <c r="L3" s="390"/>
      <c r="M3" s="390"/>
      <c r="N3" s="390"/>
      <c r="O3" s="390"/>
      <c r="P3" s="391"/>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row>
    <row r="4" spans="1:50" s="297" customFormat="1" x14ac:dyDescent="0.25">
      <c r="A4" s="423"/>
      <c r="B4" s="389"/>
      <c r="C4" s="389"/>
      <c r="D4" s="389"/>
      <c r="E4" s="389"/>
      <c r="F4" s="390"/>
      <c r="G4" s="390"/>
      <c r="H4" s="390"/>
      <c r="I4" s="390"/>
      <c r="J4" s="390"/>
      <c r="K4" s="390"/>
      <c r="L4" s="390"/>
      <c r="M4" s="390"/>
      <c r="N4" s="390"/>
      <c r="O4" s="390"/>
      <c r="P4" s="391"/>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row>
    <row r="5" spans="1:50" s="297" customFormat="1" x14ac:dyDescent="0.25">
      <c r="A5" s="392" t="str">
        <f>TIPOLICIT&amp;" N° "&amp;LICIT</f>
        <v>INVITACIÓN  NACIONAL N° LO-009000988-N16-2012</v>
      </c>
      <c r="B5" s="389"/>
      <c r="C5" s="389"/>
      <c r="D5" s="389"/>
      <c r="E5" s="389"/>
      <c r="F5" s="390"/>
      <c r="G5" s="390"/>
      <c r="H5" s="390"/>
      <c r="I5" s="390"/>
      <c r="J5" s="390"/>
      <c r="K5" s="390"/>
      <c r="L5" s="390"/>
      <c r="M5" s="390"/>
      <c r="N5" s="390"/>
      <c r="O5" s="390"/>
      <c r="P5" s="393" t="s">
        <v>453</v>
      </c>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row>
    <row r="6" spans="1:50" s="297" customFormat="1" x14ac:dyDescent="0.25">
      <c r="A6" s="731" t="str">
        <f>""&amp;OBRA</f>
        <v>“LA SUPERVISIÓN DE LA INSTALACIÓN DE DISPOSITIVOS DE SEGURIDAD EN LOS CRUCES A NIVEL DE DIVERSAS LÍNEAS FERROVIARIAS CON OTRAS VIALIDADES QUE SE UBICARÁN EN TODA LA REPÚBLICA MEXICANA”</v>
      </c>
      <c r="B6" s="732"/>
      <c r="C6" s="732"/>
      <c r="D6" s="732"/>
      <c r="E6" s="732"/>
      <c r="F6" s="732"/>
      <c r="G6" s="732"/>
      <c r="H6" s="732"/>
      <c r="I6" s="732"/>
      <c r="J6" s="390"/>
      <c r="K6" s="390"/>
      <c r="L6" s="500" t="s">
        <v>485</v>
      </c>
      <c r="M6" s="501"/>
      <c r="N6" s="502"/>
      <c r="O6" s="390"/>
      <c r="P6" s="393" t="s">
        <v>619</v>
      </c>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row>
    <row r="7" spans="1:50" s="297" customFormat="1" x14ac:dyDescent="0.25">
      <c r="A7" s="733"/>
      <c r="B7" s="732"/>
      <c r="C7" s="732"/>
      <c r="D7" s="732"/>
      <c r="E7" s="732"/>
      <c r="F7" s="732"/>
      <c r="G7" s="732"/>
      <c r="H7" s="732"/>
      <c r="I7" s="732"/>
      <c r="J7" s="390"/>
      <c r="K7" s="390"/>
      <c r="L7" s="500" t="s">
        <v>486</v>
      </c>
      <c r="M7" s="503" t="s">
        <v>443</v>
      </c>
      <c r="N7" s="504"/>
      <c r="O7" s="390"/>
      <c r="P7" s="394" t="str">
        <f>"FECHA: "&amp;TEXT(FECHALICIT,"DD-MMM-AAAA")</f>
        <v>FECHA: 02-jul-2012</v>
      </c>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row>
    <row r="8" spans="1:50" s="297" customFormat="1" x14ac:dyDescent="0.25">
      <c r="A8" s="733"/>
      <c r="B8" s="732"/>
      <c r="C8" s="732"/>
      <c r="D8" s="732"/>
      <c r="E8" s="732"/>
      <c r="F8" s="732"/>
      <c r="G8" s="732"/>
      <c r="H8" s="732"/>
      <c r="I8" s="732"/>
      <c r="J8" s="390"/>
      <c r="K8" s="390"/>
      <c r="L8" s="500" t="s">
        <v>487</v>
      </c>
      <c r="M8" s="503"/>
      <c r="N8" s="468" t="s">
        <v>488</v>
      </c>
      <c r="O8" s="390"/>
      <c r="P8" s="394" t="s">
        <v>564</v>
      </c>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row>
    <row r="9" spans="1:50" s="297" customFormat="1" x14ac:dyDescent="0.25">
      <c r="A9" s="395"/>
      <c r="B9" s="396"/>
      <c r="C9" s="396"/>
      <c r="D9" s="396"/>
      <c r="E9" s="396"/>
      <c r="F9" s="396"/>
      <c r="G9" s="396"/>
      <c r="H9" s="396"/>
      <c r="I9" s="396"/>
      <c r="J9" s="396"/>
      <c r="K9" s="396"/>
      <c r="L9" s="396"/>
      <c r="M9" s="396"/>
      <c r="N9" s="396"/>
      <c r="O9" s="396"/>
      <c r="P9" s="397"/>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row>
    <row r="10" spans="1:50" s="38" customFormat="1" ht="22.5" customHeight="1" x14ac:dyDescent="0.2">
      <c r="A10" s="776" t="s">
        <v>441</v>
      </c>
      <c r="B10" s="776"/>
      <c r="C10" s="776"/>
      <c r="D10" s="776"/>
      <c r="E10" s="776"/>
      <c r="F10" s="776"/>
      <c r="G10" s="776"/>
      <c r="H10" s="776"/>
      <c r="I10" s="776"/>
      <c r="J10" s="776"/>
      <c r="K10" s="776"/>
      <c r="L10" s="776"/>
      <c r="M10" s="776"/>
      <c r="N10" s="776"/>
      <c r="O10" s="776"/>
      <c r="P10" s="776"/>
    </row>
    <row r="11" spans="1:50" s="33" customFormat="1" ht="14.25" customHeight="1" x14ac:dyDescent="0.2">
      <c r="A11" s="280"/>
      <c r="B11" s="280"/>
      <c r="C11" s="281"/>
      <c r="D11" s="163" t="s">
        <v>442</v>
      </c>
      <c r="E11" s="66"/>
      <c r="F11" s="66"/>
      <c r="G11" s="282"/>
      <c r="H11" s="282"/>
      <c r="I11" s="282"/>
      <c r="J11" s="282"/>
      <c r="K11" s="282"/>
      <c r="L11" s="282"/>
      <c r="M11" s="282"/>
      <c r="N11" s="282"/>
      <c r="O11" s="66"/>
      <c r="P11" s="283" t="s">
        <v>145</v>
      </c>
    </row>
    <row r="12" spans="1:50" s="33" customFormat="1" ht="14.25" customHeight="1" x14ac:dyDescent="0.2">
      <c r="A12" s="284" t="s">
        <v>434</v>
      </c>
      <c r="B12" s="284" t="s">
        <v>124</v>
      </c>
      <c r="C12" s="285" t="s">
        <v>186</v>
      </c>
      <c r="D12" s="505" t="s">
        <v>370</v>
      </c>
      <c r="E12" s="505" t="s">
        <v>371</v>
      </c>
      <c r="F12" s="505" t="s">
        <v>372</v>
      </c>
      <c r="G12" s="505" t="s">
        <v>373</v>
      </c>
      <c r="H12" s="505" t="s">
        <v>374</v>
      </c>
      <c r="I12" s="505" t="s">
        <v>375</v>
      </c>
      <c r="J12" s="505" t="s">
        <v>376</v>
      </c>
      <c r="K12" s="505" t="s">
        <v>377</v>
      </c>
      <c r="L12" s="505" t="s">
        <v>378</v>
      </c>
      <c r="M12" s="505" t="s">
        <v>379</v>
      </c>
      <c r="N12" s="505" t="s">
        <v>380</v>
      </c>
      <c r="O12" s="505" t="s">
        <v>381</v>
      </c>
      <c r="P12" s="284" t="s">
        <v>382</v>
      </c>
    </row>
    <row r="13" spans="1:50" s="33" customFormat="1" ht="12.75" customHeight="1" x14ac:dyDescent="0.2">
      <c r="A13" s="287"/>
      <c r="B13" s="287"/>
      <c r="C13" s="288"/>
      <c r="D13" s="288"/>
      <c r="E13" s="288"/>
      <c r="F13" s="288"/>
      <c r="G13" s="288"/>
      <c r="H13" s="288"/>
      <c r="I13" s="288"/>
      <c r="J13" s="288"/>
      <c r="K13" s="288"/>
      <c r="L13" s="288"/>
      <c r="M13" s="288"/>
      <c r="N13" s="288"/>
      <c r="O13" s="288"/>
      <c r="P13" s="289"/>
    </row>
    <row r="14" spans="1:50" s="33" customFormat="1" ht="11.25" x14ac:dyDescent="0.2">
      <c r="A14" s="540"/>
      <c r="B14" s="540"/>
      <c r="C14" s="506"/>
      <c r="D14" s="507" t="s">
        <v>534</v>
      </c>
      <c r="E14" s="290" t="s">
        <v>445</v>
      </c>
      <c r="F14" s="290"/>
      <c r="G14" s="290"/>
      <c r="H14" s="290"/>
      <c r="I14" s="290"/>
      <c r="J14" s="290"/>
      <c r="K14" s="290"/>
      <c r="L14" s="290"/>
      <c r="M14" s="290"/>
      <c r="N14" s="290"/>
      <c r="O14" s="290"/>
      <c r="P14" s="290"/>
    </row>
    <row r="15" spans="1:50" s="33" customFormat="1" ht="12.75" customHeight="1" x14ac:dyDescent="0.2">
      <c r="A15" s="541" t="s">
        <v>444</v>
      </c>
      <c r="B15" s="541" t="s">
        <v>543</v>
      </c>
      <c r="C15" s="508" t="s">
        <v>533</v>
      </c>
      <c r="D15" s="508" t="s">
        <v>535</v>
      </c>
      <c r="E15" s="509" t="s">
        <v>188</v>
      </c>
      <c r="F15" s="509"/>
      <c r="G15" s="509"/>
      <c r="H15" s="509"/>
      <c r="I15" s="509"/>
      <c r="J15" s="509"/>
      <c r="K15" s="509"/>
      <c r="L15" s="509"/>
      <c r="M15" s="509"/>
      <c r="N15" s="509"/>
      <c r="O15" s="509"/>
      <c r="P15" s="508" t="s">
        <v>537</v>
      </c>
    </row>
    <row r="16" spans="1:50" s="33" customFormat="1" ht="12.75" customHeight="1" x14ac:dyDescent="0.2">
      <c r="A16" s="542"/>
      <c r="B16" s="542"/>
      <c r="C16" s="510"/>
      <c r="D16" s="511" t="s">
        <v>536</v>
      </c>
      <c r="E16" s="512" t="s">
        <v>175</v>
      </c>
      <c r="F16" s="512"/>
      <c r="G16" s="512"/>
      <c r="H16" s="512"/>
      <c r="I16" s="512"/>
      <c r="J16" s="512"/>
      <c r="K16" s="512"/>
      <c r="L16" s="512"/>
      <c r="M16" s="512"/>
      <c r="N16" s="512"/>
      <c r="O16" s="512"/>
      <c r="P16" s="513"/>
    </row>
    <row r="17" spans="1:21" s="33" customFormat="1" ht="12.75" customHeight="1" x14ac:dyDescent="0.2">
      <c r="A17" s="540"/>
      <c r="B17" s="540"/>
      <c r="C17" s="514"/>
      <c r="D17" s="291"/>
      <c r="E17" s="291"/>
      <c r="F17" s="291"/>
      <c r="G17" s="291"/>
      <c r="H17" s="291"/>
      <c r="I17" s="291"/>
      <c r="J17" s="291"/>
      <c r="K17" s="291"/>
      <c r="L17" s="291"/>
      <c r="M17" s="291"/>
      <c r="N17" s="291"/>
      <c r="O17" s="291"/>
      <c r="P17" s="291"/>
    </row>
    <row r="18" spans="1:21" s="33" customFormat="1" ht="12.75" customHeight="1" x14ac:dyDescent="0.2">
      <c r="A18" s="543"/>
      <c r="B18" s="543"/>
      <c r="C18" s="515"/>
      <c r="D18" s="292"/>
      <c r="E18" s="292"/>
      <c r="F18" s="292"/>
      <c r="G18" s="292"/>
      <c r="H18" s="292"/>
      <c r="I18" s="292"/>
      <c r="J18" s="292"/>
      <c r="K18" s="292"/>
      <c r="L18" s="292"/>
      <c r="M18" s="292"/>
      <c r="N18" s="292"/>
      <c r="O18" s="292"/>
      <c r="P18" s="516"/>
      <c r="Q18" s="286"/>
      <c r="R18" s="286"/>
    </row>
    <row r="19" spans="1:21" s="33" customFormat="1" ht="12.75" customHeight="1" x14ac:dyDescent="0.2">
      <c r="A19" s="542"/>
      <c r="B19" s="542"/>
      <c r="C19" s="517"/>
      <c r="D19" s="512"/>
      <c r="E19" s="512"/>
      <c r="F19" s="512"/>
      <c r="G19" s="512"/>
      <c r="H19" s="512"/>
      <c r="I19" s="512"/>
      <c r="J19" s="512"/>
      <c r="K19" s="512"/>
      <c r="L19" s="512"/>
      <c r="M19" s="512"/>
      <c r="N19" s="512"/>
      <c r="O19" s="512"/>
      <c r="P19" s="518"/>
    </row>
    <row r="20" spans="1:21" s="33" customFormat="1" ht="12.75" customHeight="1" x14ac:dyDescent="0.2">
      <c r="A20" s="540"/>
      <c r="B20" s="540"/>
      <c r="C20" s="514"/>
      <c r="D20" s="291"/>
      <c r="E20" s="291"/>
      <c r="F20" s="291"/>
      <c r="G20" s="291"/>
      <c r="H20" s="291"/>
      <c r="I20" s="291"/>
      <c r="J20" s="291"/>
      <c r="K20" s="291"/>
      <c r="L20" s="291"/>
      <c r="M20" s="291"/>
      <c r="N20" s="291"/>
      <c r="O20" s="291"/>
      <c r="P20" s="291"/>
    </row>
    <row r="21" spans="1:21" s="33" customFormat="1" ht="12.75" customHeight="1" x14ac:dyDescent="0.2">
      <c r="A21" s="543"/>
      <c r="B21" s="543"/>
      <c r="C21" s="515"/>
      <c r="D21" s="292"/>
      <c r="E21" s="292"/>
      <c r="F21" s="292"/>
      <c r="G21" s="292"/>
      <c r="H21" s="292"/>
      <c r="I21" s="292"/>
      <c r="J21" s="292"/>
      <c r="K21" s="292"/>
      <c r="L21" s="292"/>
      <c r="M21" s="292"/>
      <c r="N21" s="292"/>
      <c r="O21" s="292"/>
      <c r="P21" s="516"/>
    </row>
    <row r="22" spans="1:21" s="33" customFormat="1" ht="12.75" customHeight="1" x14ac:dyDescent="0.2">
      <c r="A22" s="542"/>
      <c r="B22" s="542"/>
      <c r="C22" s="517"/>
      <c r="D22" s="512"/>
      <c r="E22" s="512"/>
      <c r="F22" s="512"/>
      <c r="G22" s="512"/>
      <c r="H22" s="512"/>
      <c r="I22" s="512"/>
      <c r="J22" s="512"/>
      <c r="K22" s="512"/>
      <c r="L22" s="512"/>
      <c r="M22" s="512"/>
      <c r="N22" s="512"/>
      <c r="O22" s="512"/>
      <c r="P22" s="518"/>
    </row>
    <row r="23" spans="1:21" s="33" customFormat="1" ht="12.75" customHeight="1" x14ac:dyDescent="0.2">
      <c r="A23" s="540"/>
      <c r="B23" s="540"/>
      <c r="C23" s="514"/>
      <c r="D23" s="291"/>
      <c r="E23" s="291"/>
      <c r="F23" s="291"/>
      <c r="G23" s="291"/>
      <c r="H23" s="291"/>
      <c r="I23" s="291"/>
      <c r="J23" s="291"/>
      <c r="K23" s="291"/>
      <c r="L23" s="291"/>
      <c r="M23" s="291"/>
      <c r="N23" s="291"/>
      <c r="O23" s="291"/>
      <c r="P23" s="291"/>
    </row>
    <row r="24" spans="1:21" s="33" customFormat="1" ht="12.75" customHeight="1" x14ac:dyDescent="0.2">
      <c r="A24" s="543"/>
      <c r="B24" s="543"/>
      <c r="C24" s="515"/>
      <c r="D24" s="292"/>
      <c r="E24" s="292"/>
      <c r="F24" s="292"/>
      <c r="G24" s="292"/>
      <c r="H24" s="292"/>
      <c r="I24" s="292"/>
      <c r="J24" s="292"/>
      <c r="K24" s="292"/>
      <c r="L24" s="292"/>
      <c r="M24" s="292"/>
      <c r="N24" s="292"/>
      <c r="O24" s="292"/>
      <c r="P24" s="516"/>
    </row>
    <row r="25" spans="1:21" s="33" customFormat="1" ht="12.75" customHeight="1" x14ac:dyDescent="0.2">
      <c r="A25" s="542"/>
      <c r="B25" s="542"/>
      <c r="C25" s="293"/>
      <c r="D25" s="512"/>
      <c r="E25" s="512"/>
      <c r="F25" s="512"/>
      <c r="G25" s="512"/>
      <c r="H25" s="512"/>
      <c r="I25" s="512"/>
      <c r="J25" s="512"/>
      <c r="K25" s="512"/>
      <c r="L25" s="512"/>
      <c r="M25" s="512"/>
      <c r="N25" s="512"/>
      <c r="O25" s="512"/>
      <c r="P25" s="518"/>
    </row>
    <row r="26" spans="1:21" s="33" customFormat="1" ht="12.75" customHeight="1" x14ac:dyDescent="0.2">
      <c r="A26" s="540"/>
      <c r="B26" s="544"/>
      <c r="C26" s="514"/>
      <c r="D26" s="291"/>
      <c r="E26" s="291"/>
      <c r="F26" s="291"/>
      <c r="G26" s="291"/>
      <c r="H26" s="291"/>
      <c r="I26" s="291"/>
      <c r="J26" s="291"/>
      <c r="K26" s="291"/>
      <c r="L26" s="291"/>
      <c r="M26" s="291"/>
      <c r="N26" s="291"/>
      <c r="O26" s="291"/>
      <c r="P26" s="519"/>
      <c r="Q26" s="105"/>
      <c r="R26" s="38"/>
      <c r="S26" s="38"/>
      <c r="T26" s="38"/>
      <c r="U26" s="106"/>
    </row>
    <row r="27" spans="1:21" s="33" customFormat="1" ht="12.75" customHeight="1" x14ac:dyDescent="0.2">
      <c r="A27" s="543"/>
      <c r="B27" s="545"/>
      <c r="C27" s="292"/>
      <c r="D27" s="292"/>
      <c r="E27" s="292"/>
      <c r="F27" s="292"/>
      <c r="G27" s="292"/>
      <c r="H27" s="292"/>
      <c r="I27" s="292"/>
      <c r="J27" s="292"/>
      <c r="K27" s="292"/>
      <c r="L27" s="292"/>
      <c r="M27" s="292"/>
      <c r="N27" s="292"/>
      <c r="O27" s="292"/>
      <c r="P27" s="516"/>
      <c r="Q27" s="105"/>
      <c r="R27" s="38"/>
      <c r="S27" s="38"/>
      <c r="T27" s="38"/>
      <c r="U27" s="106"/>
    </row>
    <row r="28" spans="1:21" s="33" customFormat="1" ht="12.75" customHeight="1" x14ac:dyDescent="0.2">
      <c r="A28" s="542"/>
      <c r="B28" s="546"/>
      <c r="C28" s="293"/>
      <c r="D28" s="512"/>
      <c r="E28" s="512"/>
      <c r="F28" s="512"/>
      <c r="G28" s="512"/>
      <c r="H28" s="512"/>
      <c r="I28" s="512"/>
      <c r="J28" s="512"/>
      <c r="K28" s="512"/>
      <c r="L28" s="512"/>
      <c r="M28" s="512"/>
      <c r="N28" s="512"/>
      <c r="O28" s="512"/>
      <c r="P28" s="518"/>
      <c r="Q28" s="105"/>
      <c r="R28" s="38"/>
    </row>
    <row r="29" spans="1:21" s="33" customFormat="1" ht="12.75" customHeight="1" x14ac:dyDescent="0.2">
      <c r="A29" s="540"/>
      <c r="B29" s="544"/>
      <c r="C29" s="520"/>
      <c r="D29" s="76"/>
      <c r="E29" s="76"/>
      <c r="F29" s="76"/>
      <c r="G29" s="76"/>
      <c r="H29" s="76"/>
      <c r="I29" s="76"/>
      <c r="J29" s="76"/>
      <c r="K29" s="76"/>
      <c r="L29" s="76"/>
      <c r="M29" s="76"/>
      <c r="N29" s="76"/>
      <c r="O29" s="76"/>
      <c r="P29" s="291"/>
      <c r="Q29" s="105"/>
      <c r="R29" s="38"/>
    </row>
    <row r="30" spans="1:21" s="33" customFormat="1" ht="12.75" customHeight="1" x14ac:dyDescent="0.2">
      <c r="A30" s="543"/>
      <c r="B30" s="545"/>
      <c r="C30" s="292"/>
      <c r="D30" s="509"/>
      <c r="E30" s="509"/>
      <c r="F30" s="509"/>
      <c r="G30" s="509"/>
      <c r="H30" s="509"/>
      <c r="I30" s="509"/>
      <c r="J30" s="509"/>
      <c r="K30" s="509"/>
      <c r="L30" s="509"/>
      <c r="M30" s="509"/>
      <c r="N30" s="509"/>
      <c r="O30" s="509"/>
      <c r="P30" s="516"/>
      <c r="Q30" s="105"/>
      <c r="R30" s="38"/>
    </row>
    <row r="31" spans="1:21" s="33" customFormat="1" ht="12.75" customHeight="1" x14ac:dyDescent="0.2">
      <c r="A31" s="542"/>
      <c r="B31" s="546"/>
      <c r="C31" s="293"/>
      <c r="D31" s="512"/>
      <c r="E31" s="512"/>
      <c r="F31" s="512"/>
      <c r="G31" s="512"/>
      <c r="H31" s="512"/>
      <c r="I31" s="512"/>
      <c r="J31" s="512"/>
      <c r="K31" s="512"/>
      <c r="L31" s="512"/>
      <c r="M31" s="512"/>
      <c r="N31" s="512"/>
      <c r="O31" s="512"/>
      <c r="P31" s="518"/>
      <c r="Q31" s="105"/>
      <c r="R31" s="38"/>
    </row>
    <row r="32" spans="1:21" s="33" customFormat="1" ht="12.75" customHeight="1" x14ac:dyDescent="0.2">
      <c r="A32" s="540"/>
      <c r="B32" s="544"/>
      <c r="C32" s="520"/>
      <c r="D32" s="76"/>
      <c r="E32" s="76"/>
      <c r="F32" s="76"/>
      <c r="G32" s="76"/>
      <c r="H32" s="76"/>
      <c r="I32" s="76"/>
      <c r="J32" s="76"/>
      <c r="K32" s="76"/>
      <c r="L32" s="76"/>
      <c r="M32" s="76"/>
      <c r="N32" s="76"/>
      <c r="O32" s="76"/>
      <c r="P32" s="291"/>
      <c r="Q32" s="105"/>
      <c r="R32" s="38"/>
    </row>
    <row r="33" spans="1:18" s="33" customFormat="1" ht="12.75" customHeight="1" x14ac:dyDescent="0.2">
      <c r="A33" s="543"/>
      <c r="B33" s="545"/>
      <c r="C33" s="292"/>
      <c r="D33" s="509"/>
      <c r="E33" s="509"/>
      <c r="F33" s="509"/>
      <c r="G33" s="509"/>
      <c r="H33" s="509"/>
      <c r="I33" s="509"/>
      <c r="J33" s="509"/>
      <c r="K33" s="509"/>
      <c r="L33" s="509"/>
      <c r="M33" s="509"/>
      <c r="N33" s="509"/>
      <c r="O33" s="509"/>
      <c r="P33" s="516"/>
      <c r="Q33" s="105"/>
      <c r="R33" s="38"/>
    </row>
    <row r="34" spans="1:18" s="33" customFormat="1" ht="12.75" customHeight="1" x14ac:dyDescent="0.2">
      <c r="A34" s="542"/>
      <c r="B34" s="546"/>
      <c r="C34" s="293"/>
      <c r="D34" s="512"/>
      <c r="E34" s="512"/>
      <c r="F34" s="512"/>
      <c r="G34" s="512"/>
      <c r="H34" s="512"/>
      <c r="I34" s="512"/>
      <c r="J34" s="512"/>
      <c r="K34" s="512"/>
      <c r="L34" s="512"/>
      <c r="M34" s="512"/>
      <c r="N34" s="512"/>
      <c r="O34" s="512"/>
      <c r="P34" s="518"/>
      <c r="Q34" s="105"/>
      <c r="R34" s="38"/>
    </row>
    <row r="35" spans="1:18" s="33" customFormat="1" ht="12.75" customHeight="1" x14ac:dyDescent="0.2">
      <c r="A35" s="543"/>
      <c r="B35" s="545"/>
      <c r="C35" s="292"/>
      <c r="D35" s="509"/>
      <c r="E35" s="509"/>
      <c r="F35" s="509"/>
      <c r="G35" s="509"/>
      <c r="H35" s="509"/>
      <c r="I35" s="509"/>
      <c r="J35" s="509"/>
      <c r="K35" s="509"/>
      <c r="L35" s="509"/>
      <c r="M35" s="509"/>
      <c r="N35" s="509"/>
      <c r="O35" s="509"/>
      <c r="P35" s="516"/>
      <c r="Q35" s="105"/>
      <c r="R35" s="38"/>
    </row>
    <row r="36" spans="1:18" s="33" customFormat="1" ht="12.75" customHeight="1" x14ac:dyDescent="0.2">
      <c r="A36" s="543"/>
      <c r="B36" s="545"/>
      <c r="C36" s="292"/>
      <c r="D36" s="509"/>
      <c r="E36" s="509"/>
      <c r="F36" s="509"/>
      <c r="G36" s="509"/>
      <c r="H36" s="509"/>
      <c r="I36" s="509"/>
      <c r="J36" s="509"/>
      <c r="K36" s="509"/>
      <c r="L36" s="509"/>
      <c r="M36" s="509"/>
      <c r="N36" s="509"/>
      <c r="O36" s="509"/>
      <c r="P36" s="516"/>
      <c r="Q36" s="105"/>
      <c r="R36" s="38"/>
    </row>
    <row r="37" spans="1:18" s="33" customFormat="1" ht="12.75" customHeight="1" x14ac:dyDescent="0.2">
      <c r="A37" s="543"/>
      <c r="B37" s="545"/>
      <c r="C37" s="292"/>
      <c r="D37" s="509"/>
      <c r="E37" s="509"/>
      <c r="F37" s="509"/>
      <c r="G37" s="509"/>
      <c r="H37" s="509"/>
      <c r="I37" s="509"/>
      <c r="J37" s="509"/>
      <c r="K37" s="509"/>
      <c r="L37" s="509"/>
      <c r="M37" s="509"/>
      <c r="N37" s="509"/>
      <c r="O37" s="509"/>
      <c r="P37" s="516"/>
      <c r="Q37" s="105"/>
      <c r="R37" s="38"/>
    </row>
    <row r="38" spans="1:18" s="33" customFormat="1" ht="12.75" customHeight="1" x14ac:dyDescent="0.2">
      <c r="A38" s="540"/>
      <c r="B38" s="544"/>
      <c r="C38" s="514"/>
      <c r="D38" s="291"/>
      <c r="E38" s="291"/>
      <c r="F38" s="291"/>
      <c r="G38" s="291"/>
      <c r="H38" s="291"/>
      <c r="I38" s="291"/>
      <c r="J38" s="291"/>
      <c r="K38" s="291"/>
      <c r="L38" s="291"/>
      <c r="M38" s="291"/>
      <c r="N38" s="291"/>
      <c r="O38" s="291"/>
      <c r="P38" s="291"/>
      <c r="Q38" s="105"/>
      <c r="R38" s="38"/>
    </row>
    <row r="39" spans="1:18" s="33" customFormat="1" ht="12.75" customHeight="1" x14ac:dyDescent="0.2">
      <c r="A39" s="543"/>
      <c r="B39" s="545"/>
      <c r="C39" s="292"/>
      <c r="D39" s="292"/>
      <c r="E39" s="509"/>
      <c r="F39" s="509"/>
      <c r="G39" s="509"/>
      <c r="H39" s="292"/>
      <c r="I39" s="292"/>
      <c r="J39" s="292"/>
      <c r="K39" s="292"/>
      <c r="L39" s="292"/>
      <c r="M39" s="292"/>
      <c r="N39" s="292"/>
      <c r="O39" s="292"/>
      <c r="P39" s="516"/>
      <c r="Q39" s="105"/>
      <c r="R39" s="38"/>
    </row>
    <row r="40" spans="1:18" s="33" customFormat="1" ht="12.75" customHeight="1" x14ac:dyDescent="0.2">
      <c r="A40" s="542"/>
      <c r="B40" s="546"/>
      <c r="C40" s="293"/>
      <c r="D40" s="293"/>
      <c r="E40" s="512"/>
      <c r="F40" s="512"/>
      <c r="G40" s="512"/>
      <c r="H40" s="293"/>
      <c r="I40" s="293"/>
      <c r="J40" s="293"/>
      <c r="K40" s="293"/>
      <c r="L40" s="293"/>
      <c r="M40" s="293"/>
      <c r="N40" s="293"/>
      <c r="O40" s="293"/>
      <c r="P40" s="518"/>
      <c r="Q40" s="105"/>
      <c r="R40" s="38"/>
    </row>
    <row r="41" spans="1:18" s="33" customFormat="1" ht="12.75" customHeight="1" x14ac:dyDescent="0.2">
      <c r="A41" s="540"/>
      <c r="B41" s="544"/>
      <c r="C41" s="514"/>
      <c r="D41" s="291"/>
      <c r="E41" s="291"/>
      <c r="F41" s="291"/>
      <c r="G41" s="291"/>
      <c r="H41" s="291"/>
      <c r="I41" s="291"/>
      <c r="J41" s="291"/>
      <c r="K41" s="291"/>
      <c r="L41" s="291"/>
      <c r="M41" s="291"/>
      <c r="N41" s="291"/>
      <c r="O41" s="291"/>
      <c r="P41" s="291"/>
      <c r="Q41" s="105"/>
      <c r="R41" s="38"/>
    </row>
    <row r="42" spans="1:18" s="33" customFormat="1" ht="12.75" customHeight="1" x14ac:dyDescent="0.2">
      <c r="A42" s="543"/>
      <c r="B42" s="545"/>
      <c r="C42" s="292"/>
      <c r="D42" s="292"/>
      <c r="E42" s="509"/>
      <c r="F42" s="509"/>
      <c r="G42" s="509"/>
      <c r="H42" s="292"/>
      <c r="I42" s="292"/>
      <c r="J42" s="292"/>
      <c r="K42" s="292"/>
      <c r="L42" s="292"/>
      <c r="M42" s="292"/>
      <c r="N42" s="292"/>
      <c r="O42" s="292"/>
      <c r="P42" s="516"/>
      <c r="Q42" s="105"/>
      <c r="R42" s="38"/>
    </row>
    <row r="43" spans="1:18" s="33" customFormat="1" ht="12.75" customHeight="1" x14ac:dyDescent="0.2">
      <c r="A43" s="542"/>
      <c r="B43" s="546"/>
      <c r="C43" s="293"/>
      <c r="D43" s="293"/>
      <c r="E43" s="512"/>
      <c r="F43" s="512"/>
      <c r="G43" s="512"/>
      <c r="H43" s="293"/>
      <c r="I43" s="293"/>
      <c r="J43" s="293"/>
      <c r="K43" s="293"/>
      <c r="L43" s="293"/>
      <c r="M43" s="293"/>
      <c r="N43" s="293"/>
      <c r="O43" s="293"/>
      <c r="P43" s="518"/>
      <c r="Q43" s="105"/>
      <c r="R43" s="38"/>
    </row>
    <row r="44" spans="1:18" s="33" customFormat="1" ht="12.75" customHeight="1" x14ac:dyDescent="0.2">
      <c r="A44" s="540"/>
      <c r="B44" s="544"/>
      <c r="C44" s="514"/>
      <c r="D44" s="291"/>
      <c r="E44" s="291"/>
      <c r="F44" s="291"/>
      <c r="G44" s="291"/>
      <c r="H44" s="291"/>
      <c r="I44" s="291"/>
      <c r="J44" s="291"/>
      <c r="K44" s="291"/>
      <c r="L44" s="291"/>
      <c r="M44" s="291"/>
      <c r="N44" s="291"/>
      <c r="O44" s="291"/>
      <c r="P44" s="291"/>
      <c r="Q44" s="105"/>
      <c r="R44" s="38"/>
    </row>
    <row r="45" spans="1:18" s="33" customFormat="1" ht="12.75" customHeight="1" x14ac:dyDescent="0.2">
      <c r="A45" s="543"/>
      <c r="B45" s="545"/>
      <c r="C45" s="292"/>
      <c r="D45" s="292"/>
      <c r="E45" s="509"/>
      <c r="F45" s="509"/>
      <c r="G45" s="509"/>
      <c r="H45" s="292"/>
      <c r="I45" s="292"/>
      <c r="J45" s="292"/>
      <c r="K45" s="292"/>
      <c r="L45" s="292"/>
      <c r="M45" s="292"/>
      <c r="N45" s="292"/>
      <c r="O45" s="292"/>
      <c r="P45" s="516"/>
      <c r="Q45" s="105"/>
      <c r="R45" s="38"/>
    </row>
    <row r="46" spans="1:18" s="33" customFormat="1" ht="12.75" customHeight="1" x14ac:dyDescent="0.2">
      <c r="A46" s="542"/>
      <c r="B46" s="546"/>
      <c r="C46" s="293"/>
      <c r="D46" s="293"/>
      <c r="E46" s="512"/>
      <c r="F46" s="512"/>
      <c r="G46" s="512"/>
      <c r="H46" s="293"/>
      <c r="I46" s="293"/>
      <c r="J46" s="293"/>
      <c r="K46" s="293"/>
      <c r="L46" s="293"/>
      <c r="M46" s="293"/>
      <c r="N46" s="293"/>
      <c r="O46" s="293"/>
      <c r="P46" s="518"/>
      <c r="Q46" s="105"/>
      <c r="R46" s="38"/>
    </row>
    <row r="47" spans="1:18" s="33" customFormat="1" ht="12.75" customHeight="1" x14ac:dyDescent="0.2">
      <c r="A47" s="521"/>
      <c r="B47" s="522"/>
      <c r="C47" s="289"/>
      <c r="D47" s="289"/>
      <c r="E47" s="289"/>
      <c r="F47" s="289"/>
      <c r="G47" s="289"/>
      <c r="H47" s="289"/>
      <c r="I47" s="289"/>
      <c r="J47" s="289"/>
      <c r="K47" s="289"/>
      <c r="L47" s="289"/>
      <c r="M47" s="289"/>
      <c r="N47" s="289"/>
      <c r="O47" s="289"/>
      <c r="P47" s="289"/>
      <c r="Q47" s="105"/>
      <c r="R47" s="38"/>
    </row>
    <row r="48" spans="1:18" s="33" customFormat="1" ht="12.75" customHeight="1" x14ac:dyDescent="0.2">
      <c r="A48" s="523"/>
      <c r="B48" s="524" t="s">
        <v>438</v>
      </c>
      <c r="C48" s="525"/>
      <c r="D48" s="526" t="s">
        <v>538</v>
      </c>
      <c r="E48" s="527"/>
      <c r="F48" s="527"/>
      <c r="G48" s="527"/>
      <c r="H48" s="527"/>
      <c r="I48" s="527"/>
      <c r="J48" s="527"/>
      <c r="K48" s="527"/>
      <c r="L48" s="527"/>
      <c r="M48" s="527"/>
      <c r="N48" s="527"/>
      <c r="O48" s="527"/>
      <c r="P48" s="528"/>
      <c r="Q48" s="105"/>
      <c r="R48" s="38"/>
    </row>
    <row r="49" spans="1:18" s="33" customFormat="1" ht="12.75" customHeight="1" x14ac:dyDescent="0.2">
      <c r="A49" s="529"/>
      <c r="B49" s="530" t="s">
        <v>439</v>
      </c>
      <c r="C49" s="531"/>
      <c r="D49" s="532" t="s">
        <v>539</v>
      </c>
      <c r="E49" s="277"/>
      <c r="F49" s="277"/>
      <c r="G49" s="277"/>
      <c r="H49" s="277"/>
      <c r="I49" s="277"/>
      <c r="J49" s="277"/>
      <c r="K49" s="277"/>
      <c r="L49" s="277"/>
      <c r="M49" s="277"/>
      <c r="N49" s="277"/>
      <c r="O49" s="277"/>
      <c r="P49" s="533"/>
      <c r="Q49" s="105"/>
      <c r="R49" s="38"/>
    </row>
    <row r="50" spans="1:18" s="33" customFormat="1" ht="12.75" customHeight="1" x14ac:dyDescent="0.2">
      <c r="A50" s="523"/>
      <c r="B50" s="524" t="s">
        <v>202</v>
      </c>
      <c r="C50" s="525"/>
      <c r="D50" s="534" t="s">
        <v>540</v>
      </c>
      <c r="E50" s="535">
        <v>0</v>
      </c>
      <c r="F50" s="535">
        <v>0</v>
      </c>
      <c r="G50" s="535">
        <v>0</v>
      </c>
      <c r="H50" s="535">
        <v>0</v>
      </c>
      <c r="I50" s="535">
        <v>0</v>
      </c>
      <c r="J50" s="535">
        <v>0</v>
      </c>
      <c r="K50" s="535">
        <v>0</v>
      </c>
      <c r="L50" s="535">
        <v>0</v>
      </c>
      <c r="M50" s="535">
        <v>0</v>
      </c>
      <c r="N50" s="535">
        <v>0</v>
      </c>
      <c r="O50" s="535">
        <v>0</v>
      </c>
      <c r="P50" s="536"/>
      <c r="Q50" s="105"/>
      <c r="R50" s="38"/>
    </row>
    <row r="51" spans="1:18" s="33" customFormat="1" ht="12.75" customHeight="1" x14ac:dyDescent="0.2">
      <c r="A51" s="529"/>
      <c r="B51" s="530" t="s">
        <v>440</v>
      </c>
      <c r="C51" s="531"/>
      <c r="D51" s="537" t="s">
        <v>541</v>
      </c>
      <c r="E51" s="538"/>
      <c r="F51" s="538"/>
      <c r="G51" s="538"/>
      <c r="H51" s="538"/>
      <c r="I51" s="538"/>
      <c r="J51" s="538"/>
      <c r="K51" s="538"/>
      <c r="L51" s="538"/>
      <c r="M51" s="538"/>
      <c r="N51" s="538"/>
      <c r="O51" s="538"/>
      <c r="P51" s="539"/>
      <c r="Q51" s="105"/>
      <c r="R51" s="38"/>
    </row>
    <row r="52" spans="1:18" x14ac:dyDescent="0.2">
      <c r="A52" s="311"/>
      <c r="B52" s="311"/>
      <c r="C52" s="311"/>
      <c r="D52" s="311"/>
      <c r="E52" s="311"/>
      <c r="F52" s="311"/>
      <c r="G52" s="311"/>
      <c r="H52" s="311"/>
      <c r="I52" s="311"/>
      <c r="J52" s="311"/>
      <c r="K52" s="311"/>
      <c r="L52" s="311"/>
      <c r="M52" s="311"/>
      <c r="N52" s="311"/>
      <c r="O52" s="311"/>
      <c r="P52" s="311"/>
    </row>
    <row r="53" spans="1:18" x14ac:dyDescent="0.2">
      <c r="A53" s="408"/>
      <c r="B53" s="409"/>
      <c r="C53" s="409"/>
      <c r="D53" s="409"/>
      <c r="E53" s="409"/>
      <c r="F53" s="409"/>
      <c r="G53" s="409"/>
      <c r="H53" s="409"/>
      <c r="I53" s="409"/>
      <c r="J53" s="409"/>
      <c r="K53" s="409"/>
      <c r="L53" s="409"/>
      <c r="M53" s="409"/>
      <c r="N53" s="409"/>
      <c r="O53" s="409"/>
      <c r="P53" s="410"/>
    </row>
    <row r="54" spans="1:18" x14ac:dyDescent="0.2">
      <c r="A54" s="411"/>
      <c r="B54" s="412"/>
      <c r="C54" s="412"/>
      <c r="D54" s="547" t="s">
        <v>542</v>
      </c>
      <c r="E54" s="412"/>
      <c r="F54" s="412"/>
      <c r="G54" s="412"/>
      <c r="H54" s="412"/>
      <c r="I54" s="412"/>
      <c r="J54" s="547" t="s">
        <v>544</v>
      </c>
      <c r="K54" s="412"/>
      <c r="L54" s="412"/>
      <c r="M54" s="412"/>
      <c r="N54" s="412"/>
      <c r="O54" s="412"/>
      <c r="P54" s="413"/>
    </row>
    <row r="55" spans="1:18" x14ac:dyDescent="0.2">
      <c r="A55" s="427"/>
      <c r="B55" s="453"/>
      <c r="C55" s="406" t="s">
        <v>167</v>
      </c>
      <c r="D55" s="406"/>
      <c r="E55" s="406"/>
      <c r="F55" s="406"/>
      <c r="G55" s="406"/>
      <c r="H55" s="415"/>
      <c r="I55" s="406" t="s">
        <v>472</v>
      </c>
      <c r="J55" s="415"/>
      <c r="K55" s="415"/>
      <c r="L55" s="415"/>
      <c r="M55" s="415"/>
      <c r="N55" s="415"/>
      <c r="O55" s="415"/>
      <c r="P55" s="416"/>
    </row>
  </sheetData>
  <customSheetViews>
    <customSheetView guid="{715E90F1-CD54-4010-AF2A-F1142E0A1E81}" showPageBreaks="1" showGridLines="0">
      <pageMargins left="0.19685039370078741" right="0.19685039370078741" top="0.39370078740157483" bottom="0.19685039370078741" header="0.31496062992125984" footer="0.31496062992125984"/>
      <printOptions horizontalCentered="1"/>
      <pageSetup paperSize="122" scale="75" orientation="landscape" r:id="rId1"/>
    </customSheetView>
    <customSheetView guid="{0B53B832-AD86-4C8F-805A-2F70F28121AE}" showPageBreaks="1" showGridLines="0">
      <pageMargins left="0.19685039370078741" right="0.19685039370078741" top="0.39370078740157483" bottom="0.19685039370078741" header="0.31496062992125984" footer="0.31496062992125984"/>
      <printOptions horizontalCentered="1"/>
      <pageSetup paperSize="122" scale="75" orientation="landscape" r:id="rId2"/>
    </customSheetView>
  </customSheetViews>
  <mergeCells count="2">
    <mergeCell ref="A6:I8"/>
    <mergeCell ref="A10:P10"/>
  </mergeCells>
  <conditionalFormatting sqref="D26:O26 D17:O17 D20:O20 D23:O23 D44:O44 D41:O41 F14:O14">
    <cfRule type="expression" dxfId="27" priority="2" stopIfTrue="1">
      <formula>D15&gt;0</formula>
    </cfRule>
  </conditionalFormatting>
  <conditionalFormatting sqref="D38:O38">
    <cfRule type="expression" dxfId="26" priority="1" stopIfTrue="1">
      <formula>D39&gt;0</formula>
    </cfRule>
  </conditionalFormatting>
  <printOptions horizontalCentered="1"/>
  <pageMargins left="0" right="0" top="0.39370078740157483" bottom="0.19685039370078741" header="0.31496062992125984" footer="0.31496062992125984"/>
  <pageSetup scale="75" orientation="landscape" r:id="rId3"/>
  <drawing r:id="rId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rgb="FFFFC000"/>
  </sheetPr>
  <dimension ref="A1:AX58"/>
  <sheetViews>
    <sheetView showGridLines="0" workbookViewId="0">
      <selection activeCell="A9" sqref="A9"/>
    </sheetView>
  </sheetViews>
  <sheetFormatPr baseColWidth="10" defaultRowHeight="14.25" x14ac:dyDescent="0.2"/>
  <cols>
    <col min="1" max="1" width="9" style="20" customWidth="1"/>
    <col min="2" max="2" width="32.85546875" style="20" customWidth="1"/>
    <col min="3" max="3" width="6.5703125" style="20" bestFit="1" customWidth="1"/>
    <col min="4" max="13" width="9.85546875" style="20" customWidth="1"/>
    <col min="14" max="14" width="10.140625" style="20" customWidth="1"/>
    <col min="15" max="15" width="12.5703125" style="20" customWidth="1"/>
    <col min="16" max="16" width="9.85546875" style="20" customWidth="1"/>
    <col min="17" max="16384" width="11.42578125" style="20"/>
  </cols>
  <sheetData>
    <row r="1" spans="1:50" s="297" customFormat="1" x14ac:dyDescent="0.25">
      <c r="A1" s="385" t="str">
        <f>DEPEND</f>
        <v>SECRETARÍA DE COMUNICACIONES Y TRANSPORTES</v>
      </c>
      <c r="B1" s="386"/>
      <c r="C1" s="386"/>
      <c r="D1" s="386"/>
      <c r="E1" s="386"/>
      <c r="F1" s="386"/>
      <c r="G1" s="386"/>
      <c r="H1" s="386"/>
      <c r="I1" s="386"/>
      <c r="J1" s="386"/>
      <c r="K1" s="386"/>
      <c r="L1" s="386"/>
      <c r="M1" s="386"/>
      <c r="N1" s="386"/>
      <c r="O1" s="386"/>
      <c r="P1" s="387"/>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row>
    <row r="2" spans="1:50" s="297" customFormat="1" x14ac:dyDescent="0.25">
      <c r="A2" s="388" t="str">
        <f>SUBS</f>
        <v>SUBSECRETARÍA DE TRANSPORTE</v>
      </c>
      <c r="B2" s="389"/>
      <c r="C2" s="389"/>
      <c r="D2" s="389"/>
      <c r="E2" s="389"/>
      <c r="F2" s="390"/>
      <c r="G2" s="390"/>
      <c r="H2" s="390"/>
      <c r="I2" s="390"/>
      <c r="J2" s="390"/>
      <c r="K2" s="390"/>
      <c r="L2" s="390"/>
      <c r="M2" s="390"/>
      <c r="N2" s="390"/>
      <c r="O2" s="390"/>
      <c r="P2" s="391"/>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row>
    <row r="3" spans="1:50" s="297" customFormat="1" x14ac:dyDescent="0.25">
      <c r="A3" s="388" t="str">
        <f>AREA</f>
        <v xml:space="preserve">DIRECCIÓN GENERAL DE TRANSPORTE FERROVIARIO Y MULTIMODAL </v>
      </c>
      <c r="B3" s="389"/>
      <c r="C3" s="389"/>
      <c r="D3" s="389"/>
      <c r="E3" s="389"/>
      <c r="F3" s="390"/>
      <c r="G3" s="390"/>
      <c r="H3" s="390"/>
      <c r="I3" s="390"/>
      <c r="J3" s="390"/>
      <c r="K3" s="390"/>
      <c r="L3" s="390"/>
      <c r="M3" s="390"/>
      <c r="N3" s="390"/>
      <c r="O3" s="390"/>
      <c r="P3" s="391"/>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row>
    <row r="4" spans="1:50" s="297" customFormat="1" x14ac:dyDescent="0.25">
      <c r="A4" s="423"/>
      <c r="B4" s="389"/>
      <c r="C4" s="389"/>
      <c r="D4" s="389"/>
      <c r="E4" s="389"/>
      <c r="F4" s="390"/>
      <c r="G4" s="390"/>
      <c r="H4" s="390"/>
      <c r="I4" s="390"/>
      <c r="J4" s="390"/>
      <c r="K4" s="390"/>
      <c r="L4" s="390"/>
      <c r="M4" s="390"/>
      <c r="N4" s="390"/>
      <c r="O4" s="390"/>
      <c r="P4" s="391"/>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row>
    <row r="5" spans="1:50" s="297" customFormat="1" x14ac:dyDescent="0.25">
      <c r="A5" s="392" t="str">
        <f>TIPOLICIT&amp;" N° "&amp;LICIT</f>
        <v>INVITACIÓN  NACIONAL N° LO-009000988-N16-2012</v>
      </c>
      <c r="B5" s="389"/>
      <c r="C5" s="389"/>
      <c r="D5" s="389"/>
      <c r="E5" s="389"/>
      <c r="F5" s="390"/>
      <c r="G5" s="390"/>
      <c r="H5" s="390"/>
      <c r="I5" s="390"/>
      <c r="J5" s="390"/>
      <c r="K5" s="390"/>
      <c r="L5" s="390"/>
      <c r="M5" s="390"/>
      <c r="N5" s="390"/>
      <c r="O5" s="390"/>
      <c r="P5" s="393" t="s">
        <v>452</v>
      </c>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row>
    <row r="6" spans="1:50" s="297" customFormat="1" x14ac:dyDescent="0.25">
      <c r="A6" s="731" t="str">
        <f>""&amp;OBRA</f>
        <v>“LA SUPERVISIÓN DE LA INSTALACIÓN DE DISPOSITIVOS DE SEGURIDAD EN LOS CRUCES A NIVEL DE DIVERSAS LÍNEAS FERROVIARIAS CON OTRAS VIALIDADES QUE SE UBICARÁN EN TODA LA REPÚBLICA MEXICANA”</v>
      </c>
      <c r="B6" s="732"/>
      <c r="C6" s="732"/>
      <c r="D6" s="732"/>
      <c r="E6" s="732"/>
      <c r="F6" s="732"/>
      <c r="G6" s="732"/>
      <c r="H6" s="732"/>
      <c r="I6" s="732"/>
      <c r="J6" s="390"/>
      <c r="K6" s="390"/>
      <c r="L6" s="500" t="s">
        <v>485</v>
      </c>
      <c r="M6" s="501"/>
      <c r="N6" s="502"/>
      <c r="O6" s="390"/>
      <c r="P6" s="393" t="s">
        <v>620</v>
      </c>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row>
    <row r="7" spans="1:50" s="297" customFormat="1" x14ac:dyDescent="0.25">
      <c r="A7" s="733"/>
      <c r="B7" s="732"/>
      <c r="C7" s="732"/>
      <c r="D7" s="732"/>
      <c r="E7" s="732"/>
      <c r="F7" s="732"/>
      <c r="G7" s="732"/>
      <c r="H7" s="732"/>
      <c r="I7" s="732"/>
      <c r="J7" s="390"/>
      <c r="K7" s="390"/>
      <c r="L7" s="500" t="s">
        <v>486</v>
      </c>
      <c r="M7" s="503" t="s">
        <v>443</v>
      </c>
      <c r="N7" s="504"/>
      <c r="O7" s="390"/>
      <c r="P7" s="394" t="str">
        <f>"FECHA: "&amp;TEXT(FECHALICIT,"DD-MMM-AAAA")</f>
        <v>FECHA: 02-jul-2012</v>
      </c>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row>
    <row r="8" spans="1:50" s="297" customFormat="1" x14ac:dyDescent="0.25">
      <c r="A8" s="733"/>
      <c r="B8" s="732"/>
      <c r="C8" s="732"/>
      <c r="D8" s="732"/>
      <c r="E8" s="732"/>
      <c r="F8" s="732"/>
      <c r="G8" s="732"/>
      <c r="H8" s="732"/>
      <c r="I8" s="732"/>
      <c r="J8" s="390"/>
      <c r="K8" s="390"/>
      <c r="L8" s="500" t="s">
        <v>487</v>
      </c>
      <c r="M8" s="503"/>
      <c r="N8" s="468" t="s">
        <v>488</v>
      </c>
      <c r="O8" s="390"/>
      <c r="P8" s="394" t="s">
        <v>564</v>
      </c>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row>
    <row r="9" spans="1:50" s="297" customFormat="1" x14ac:dyDescent="0.25">
      <c r="A9" s="395"/>
      <c r="B9" s="396"/>
      <c r="C9" s="396"/>
      <c r="D9" s="396"/>
      <c r="E9" s="396"/>
      <c r="F9" s="396"/>
      <c r="G9" s="396"/>
      <c r="H9" s="396"/>
      <c r="I9" s="396"/>
      <c r="J9" s="396"/>
      <c r="K9" s="396"/>
      <c r="L9" s="396"/>
      <c r="M9" s="396"/>
      <c r="N9" s="396"/>
      <c r="O9" s="396"/>
      <c r="P9" s="397"/>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row>
    <row r="10" spans="1:50" s="38" customFormat="1" ht="22.5" customHeight="1" x14ac:dyDescent="0.2">
      <c r="A10" s="776" t="s">
        <v>446</v>
      </c>
      <c r="B10" s="776"/>
      <c r="C10" s="776"/>
      <c r="D10" s="776"/>
      <c r="E10" s="776"/>
      <c r="F10" s="776"/>
      <c r="G10" s="776"/>
      <c r="H10" s="776"/>
      <c r="I10" s="776"/>
      <c r="J10" s="776"/>
      <c r="K10" s="776"/>
      <c r="L10" s="776"/>
      <c r="M10" s="776"/>
      <c r="N10" s="776"/>
      <c r="O10" s="776"/>
      <c r="P10" s="776"/>
    </row>
    <row r="11" spans="1:50" s="33" customFormat="1" ht="11.25" x14ac:dyDescent="0.2">
      <c r="A11" s="280"/>
      <c r="B11" s="280"/>
      <c r="C11" s="281"/>
      <c r="D11" s="163" t="s">
        <v>442</v>
      </c>
      <c r="E11" s="66"/>
      <c r="F11" s="66"/>
      <c r="G11" s="282"/>
      <c r="H11" s="282"/>
      <c r="I11" s="282"/>
      <c r="J11" s="282"/>
      <c r="K11" s="282"/>
      <c r="L11" s="282"/>
      <c r="M11" s="282"/>
      <c r="N11" s="282"/>
      <c r="O11" s="66"/>
      <c r="P11" s="283" t="s">
        <v>145</v>
      </c>
    </row>
    <row r="12" spans="1:50" s="33" customFormat="1" ht="11.25" x14ac:dyDescent="0.2">
      <c r="A12" s="284" t="s">
        <v>185</v>
      </c>
      <c r="B12" s="284" t="s">
        <v>124</v>
      </c>
      <c r="C12" s="285" t="s">
        <v>186</v>
      </c>
      <c r="D12" s="505" t="s">
        <v>370</v>
      </c>
      <c r="E12" s="505" t="s">
        <v>371</v>
      </c>
      <c r="F12" s="505" t="s">
        <v>372</v>
      </c>
      <c r="G12" s="505" t="s">
        <v>373</v>
      </c>
      <c r="H12" s="505" t="s">
        <v>374</v>
      </c>
      <c r="I12" s="505" t="s">
        <v>375</v>
      </c>
      <c r="J12" s="505" t="s">
        <v>376</v>
      </c>
      <c r="K12" s="505" t="s">
        <v>377</v>
      </c>
      <c r="L12" s="505" t="s">
        <v>378</v>
      </c>
      <c r="M12" s="505" t="s">
        <v>379</v>
      </c>
      <c r="N12" s="505" t="s">
        <v>380</v>
      </c>
      <c r="O12" s="505" t="s">
        <v>381</v>
      </c>
      <c r="P12" s="284" t="s">
        <v>382</v>
      </c>
    </row>
    <row r="13" spans="1:50" s="33" customFormat="1" ht="11.25" x14ac:dyDescent="0.2">
      <c r="A13" s="287"/>
      <c r="B13" s="287"/>
      <c r="C13" s="288"/>
      <c r="D13" s="288"/>
      <c r="E13" s="288"/>
      <c r="F13" s="288"/>
      <c r="G13" s="288"/>
      <c r="H13" s="288"/>
      <c r="I13" s="288"/>
      <c r="J13" s="288"/>
      <c r="K13" s="288"/>
      <c r="L13" s="288"/>
      <c r="M13" s="288"/>
      <c r="N13" s="288"/>
      <c r="O13" s="288"/>
      <c r="P13" s="289"/>
    </row>
    <row r="14" spans="1:50" s="33" customFormat="1" ht="11.25" x14ac:dyDescent="0.2">
      <c r="A14" s="540"/>
      <c r="B14" s="540"/>
      <c r="C14" s="506"/>
      <c r="D14" s="507" t="s">
        <v>534</v>
      </c>
      <c r="E14" s="290" t="s">
        <v>445</v>
      </c>
      <c r="F14" s="290"/>
      <c r="G14" s="290"/>
      <c r="H14" s="290"/>
      <c r="I14" s="290"/>
      <c r="J14" s="290"/>
      <c r="K14" s="290"/>
      <c r="L14" s="290"/>
      <c r="M14" s="290"/>
      <c r="N14" s="290"/>
      <c r="O14" s="290"/>
      <c r="P14" s="290"/>
    </row>
    <row r="15" spans="1:50" s="33" customFormat="1" ht="11.25" x14ac:dyDescent="0.2">
      <c r="A15" s="541" t="s">
        <v>444</v>
      </c>
      <c r="B15" s="541" t="s">
        <v>543</v>
      </c>
      <c r="C15" s="508" t="s">
        <v>533</v>
      </c>
      <c r="D15" s="508" t="s">
        <v>535</v>
      </c>
      <c r="E15" s="509" t="s">
        <v>188</v>
      </c>
      <c r="F15" s="509"/>
      <c r="G15" s="509"/>
      <c r="H15" s="509"/>
      <c r="I15" s="509"/>
      <c r="J15" s="509"/>
      <c r="K15" s="509"/>
      <c r="L15" s="509"/>
      <c r="M15" s="509"/>
      <c r="N15" s="509"/>
      <c r="O15" s="509"/>
      <c r="P15" s="508" t="s">
        <v>537</v>
      </c>
    </row>
    <row r="16" spans="1:50" s="33" customFormat="1" ht="11.25" x14ac:dyDescent="0.2">
      <c r="A16" s="542"/>
      <c r="B16" s="542"/>
      <c r="C16" s="510"/>
      <c r="D16" s="511" t="s">
        <v>536</v>
      </c>
      <c r="E16" s="512" t="s">
        <v>175</v>
      </c>
      <c r="F16" s="512"/>
      <c r="G16" s="512"/>
      <c r="H16" s="512"/>
      <c r="I16" s="512"/>
      <c r="J16" s="512"/>
      <c r="K16" s="512"/>
      <c r="L16" s="512"/>
      <c r="M16" s="512"/>
      <c r="N16" s="512"/>
      <c r="O16" s="512"/>
      <c r="P16" s="513"/>
    </row>
    <row r="17" spans="1:21" s="33" customFormat="1" ht="11.25" x14ac:dyDescent="0.2">
      <c r="A17" s="540"/>
      <c r="B17" s="540"/>
      <c r="C17" s="514"/>
      <c r="D17" s="291"/>
      <c r="E17" s="291"/>
      <c r="F17" s="291"/>
      <c r="G17" s="291"/>
      <c r="H17" s="291"/>
      <c r="I17" s="291"/>
      <c r="J17" s="291"/>
      <c r="K17" s="291"/>
      <c r="L17" s="291"/>
      <c r="M17" s="291"/>
      <c r="N17" s="291"/>
      <c r="O17" s="291"/>
      <c r="P17" s="291"/>
    </row>
    <row r="18" spans="1:21" s="33" customFormat="1" ht="11.25" x14ac:dyDescent="0.2">
      <c r="A18" s="543"/>
      <c r="B18" s="543"/>
      <c r="C18" s="515"/>
      <c r="D18" s="292"/>
      <c r="E18" s="292"/>
      <c r="F18" s="292"/>
      <c r="G18" s="292"/>
      <c r="H18" s="292"/>
      <c r="I18" s="292"/>
      <c r="J18" s="292"/>
      <c r="K18" s="292"/>
      <c r="L18" s="292"/>
      <c r="M18" s="292"/>
      <c r="N18" s="292"/>
      <c r="O18" s="292"/>
      <c r="P18" s="516"/>
      <c r="Q18" s="286"/>
      <c r="R18" s="286"/>
    </row>
    <row r="19" spans="1:21" s="33" customFormat="1" ht="11.25" x14ac:dyDescent="0.2">
      <c r="A19" s="542"/>
      <c r="B19" s="542"/>
      <c r="C19" s="517"/>
      <c r="D19" s="512"/>
      <c r="E19" s="512"/>
      <c r="F19" s="512"/>
      <c r="G19" s="512"/>
      <c r="H19" s="512"/>
      <c r="I19" s="512"/>
      <c r="J19" s="512"/>
      <c r="K19" s="512"/>
      <c r="L19" s="512"/>
      <c r="M19" s="512"/>
      <c r="N19" s="512"/>
      <c r="O19" s="512"/>
      <c r="P19" s="518"/>
    </row>
    <row r="20" spans="1:21" s="33" customFormat="1" ht="11.25" x14ac:dyDescent="0.2">
      <c r="A20" s="540"/>
      <c r="B20" s="540"/>
      <c r="C20" s="514"/>
      <c r="D20" s="291"/>
      <c r="E20" s="291"/>
      <c r="F20" s="291"/>
      <c r="G20" s="291"/>
      <c r="H20" s="291"/>
      <c r="I20" s="291"/>
      <c r="J20" s="291"/>
      <c r="K20" s="291"/>
      <c r="L20" s="291"/>
      <c r="M20" s="291"/>
      <c r="N20" s="291"/>
      <c r="O20" s="291"/>
      <c r="P20" s="291"/>
    </row>
    <row r="21" spans="1:21" s="33" customFormat="1" ht="11.25" x14ac:dyDescent="0.2">
      <c r="A21" s="543"/>
      <c r="B21" s="543"/>
      <c r="C21" s="515"/>
      <c r="D21" s="292"/>
      <c r="E21" s="292"/>
      <c r="F21" s="292"/>
      <c r="G21" s="292"/>
      <c r="H21" s="292"/>
      <c r="I21" s="292"/>
      <c r="J21" s="292"/>
      <c r="K21" s="292"/>
      <c r="L21" s="292"/>
      <c r="M21" s="292"/>
      <c r="N21" s="292"/>
      <c r="O21" s="292"/>
      <c r="P21" s="516"/>
    </row>
    <row r="22" spans="1:21" s="33" customFormat="1" ht="11.25" x14ac:dyDescent="0.2">
      <c r="A22" s="542"/>
      <c r="B22" s="542"/>
      <c r="C22" s="517"/>
      <c r="D22" s="512"/>
      <c r="E22" s="512"/>
      <c r="F22" s="512"/>
      <c r="G22" s="512"/>
      <c r="H22" s="512"/>
      <c r="I22" s="512"/>
      <c r="J22" s="512"/>
      <c r="K22" s="512"/>
      <c r="L22" s="512"/>
      <c r="M22" s="512"/>
      <c r="N22" s="512"/>
      <c r="O22" s="512"/>
      <c r="P22" s="518"/>
    </row>
    <row r="23" spans="1:21" s="33" customFormat="1" ht="11.25" x14ac:dyDescent="0.2">
      <c r="A23" s="540"/>
      <c r="B23" s="540"/>
      <c r="C23" s="514"/>
      <c r="D23" s="291"/>
      <c r="E23" s="291"/>
      <c r="F23" s="291"/>
      <c r="G23" s="291"/>
      <c r="H23" s="291"/>
      <c r="I23" s="291"/>
      <c r="J23" s="291"/>
      <c r="K23" s="291"/>
      <c r="L23" s="291"/>
      <c r="M23" s="291"/>
      <c r="N23" s="291"/>
      <c r="O23" s="291"/>
      <c r="P23" s="291"/>
    </row>
    <row r="24" spans="1:21" s="33" customFormat="1" ht="11.25" x14ac:dyDescent="0.2">
      <c r="A24" s="543"/>
      <c r="B24" s="543"/>
      <c r="C24" s="515"/>
      <c r="D24" s="292"/>
      <c r="E24" s="292"/>
      <c r="F24" s="292"/>
      <c r="G24" s="292"/>
      <c r="H24" s="292"/>
      <c r="I24" s="292"/>
      <c r="J24" s="292"/>
      <c r="K24" s="292"/>
      <c r="L24" s="292"/>
      <c r="M24" s="292"/>
      <c r="N24" s="292"/>
      <c r="O24" s="292"/>
      <c r="P24" s="516"/>
    </row>
    <row r="25" spans="1:21" s="33" customFormat="1" ht="11.25" x14ac:dyDescent="0.2">
      <c r="A25" s="542"/>
      <c r="B25" s="542"/>
      <c r="C25" s="293"/>
      <c r="D25" s="512"/>
      <c r="E25" s="512"/>
      <c r="F25" s="512"/>
      <c r="G25" s="512"/>
      <c r="H25" s="512"/>
      <c r="I25" s="512"/>
      <c r="J25" s="512"/>
      <c r="K25" s="512"/>
      <c r="L25" s="512"/>
      <c r="M25" s="512"/>
      <c r="N25" s="512"/>
      <c r="O25" s="512"/>
      <c r="P25" s="518"/>
    </row>
    <row r="26" spans="1:21" s="33" customFormat="1" ht="11.25" x14ac:dyDescent="0.2">
      <c r="A26" s="540"/>
      <c r="B26" s="544"/>
      <c r="C26" s="514"/>
      <c r="D26" s="291"/>
      <c r="E26" s="291"/>
      <c r="F26" s="291"/>
      <c r="G26" s="291"/>
      <c r="H26" s="291"/>
      <c r="I26" s="291"/>
      <c r="J26" s="291"/>
      <c r="K26" s="291"/>
      <c r="L26" s="291"/>
      <c r="M26" s="291"/>
      <c r="N26" s="291"/>
      <c r="O26" s="291"/>
      <c r="P26" s="519"/>
      <c r="Q26" s="105"/>
      <c r="R26" s="38"/>
      <c r="S26" s="38"/>
      <c r="T26" s="38"/>
      <c r="U26" s="106"/>
    </row>
    <row r="27" spans="1:21" s="33" customFormat="1" ht="11.25" x14ac:dyDescent="0.2">
      <c r="A27" s="543"/>
      <c r="B27" s="545"/>
      <c r="C27" s="292"/>
      <c r="D27" s="292"/>
      <c r="E27" s="292"/>
      <c r="F27" s="292"/>
      <c r="G27" s="292"/>
      <c r="H27" s="292"/>
      <c r="I27" s="292"/>
      <c r="J27" s="292"/>
      <c r="K27" s="292"/>
      <c r="L27" s="292"/>
      <c r="M27" s="292"/>
      <c r="N27" s="292"/>
      <c r="O27" s="292"/>
      <c r="P27" s="516"/>
      <c r="Q27" s="105"/>
      <c r="R27" s="38"/>
      <c r="S27" s="38"/>
      <c r="T27" s="38"/>
      <c r="U27" s="106"/>
    </row>
    <row r="28" spans="1:21" s="33" customFormat="1" ht="11.25" x14ac:dyDescent="0.2">
      <c r="A28" s="542"/>
      <c r="B28" s="546"/>
      <c r="C28" s="293"/>
      <c r="D28" s="512"/>
      <c r="E28" s="512"/>
      <c r="F28" s="512"/>
      <c r="G28" s="512"/>
      <c r="H28" s="512"/>
      <c r="I28" s="512"/>
      <c r="J28" s="512"/>
      <c r="K28" s="512"/>
      <c r="L28" s="512"/>
      <c r="M28" s="512"/>
      <c r="N28" s="512"/>
      <c r="O28" s="512"/>
      <c r="P28" s="518"/>
      <c r="Q28" s="105"/>
      <c r="R28" s="38"/>
    </row>
    <row r="29" spans="1:21" s="33" customFormat="1" ht="11.25" x14ac:dyDescent="0.2">
      <c r="A29" s="540"/>
      <c r="B29" s="544"/>
      <c r="C29" s="520"/>
      <c r="D29" s="76"/>
      <c r="E29" s="76"/>
      <c r="F29" s="76"/>
      <c r="G29" s="76"/>
      <c r="H29" s="76"/>
      <c r="I29" s="76"/>
      <c r="J29" s="76"/>
      <c r="K29" s="76"/>
      <c r="L29" s="76"/>
      <c r="M29" s="76"/>
      <c r="N29" s="76"/>
      <c r="O29" s="76"/>
      <c r="P29" s="291"/>
      <c r="Q29" s="105"/>
      <c r="R29" s="38"/>
    </row>
    <row r="30" spans="1:21" s="33" customFormat="1" ht="11.25" x14ac:dyDescent="0.2">
      <c r="A30" s="543"/>
      <c r="B30" s="545"/>
      <c r="C30" s="292"/>
      <c r="D30" s="509"/>
      <c r="E30" s="509"/>
      <c r="F30" s="509"/>
      <c r="G30" s="509"/>
      <c r="H30" s="509"/>
      <c r="I30" s="509"/>
      <c r="J30" s="509"/>
      <c r="K30" s="509"/>
      <c r="L30" s="509"/>
      <c r="M30" s="509"/>
      <c r="N30" s="509"/>
      <c r="O30" s="509"/>
      <c r="P30" s="516"/>
      <c r="Q30" s="105"/>
      <c r="R30" s="38"/>
    </row>
    <row r="31" spans="1:21" s="33" customFormat="1" ht="11.25" x14ac:dyDescent="0.2">
      <c r="A31" s="542"/>
      <c r="B31" s="546"/>
      <c r="C31" s="293"/>
      <c r="D31" s="512"/>
      <c r="E31" s="512"/>
      <c r="F31" s="512"/>
      <c r="G31" s="512"/>
      <c r="H31" s="512"/>
      <c r="I31" s="512"/>
      <c r="J31" s="512"/>
      <c r="K31" s="512"/>
      <c r="L31" s="512"/>
      <c r="M31" s="512"/>
      <c r="N31" s="512"/>
      <c r="O31" s="512"/>
      <c r="P31" s="518"/>
      <c r="Q31" s="105"/>
      <c r="R31" s="38"/>
    </row>
    <row r="32" spans="1:21" s="33" customFormat="1" ht="11.25" x14ac:dyDescent="0.2">
      <c r="A32" s="540"/>
      <c r="B32" s="544"/>
      <c r="C32" s="520"/>
      <c r="D32" s="76"/>
      <c r="E32" s="76"/>
      <c r="F32" s="76"/>
      <c r="G32" s="76"/>
      <c r="H32" s="76"/>
      <c r="I32" s="76"/>
      <c r="J32" s="76"/>
      <c r="K32" s="76"/>
      <c r="L32" s="76"/>
      <c r="M32" s="76"/>
      <c r="N32" s="76"/>
      <c r="O32" s="76"/>
      <c r="P32" s="291"/>
      <c r="Q32" s="105"/>
      <c r="R32" s="38"/>
    </row>
    <row r="33" spans="1:18" s="33" customFormat="1" ht="11.25" x14ac:dyDescent="0.2">
      <c r="A33" s="543"/>
      <c r="B33" s="545"/>
      <c r="C33" s="292"/>
      <c r="D33" s="509"/>
      <c r="E33" s="509"/>
      <c r="F33" s="509"/>
      <c r="G33" s="509"/>
      <c r="H33" s="509"/>
      <c r="I33" s="509"/>
      <c r="J33" s="509"/>
      <c r="K33" s="509"/>
      <c r="L33" s="509"/>
      <c r="M33" s="509"/>
      <c r="N33" s="509"/>
      <c r="O33" s="509"/>
      <c r="P33" s="516"/>
      <c r="Q33" s="105"/>
      <c r="R33" s="38"/>
    </row>
    <row r="34" spans="1:18" s="33" customFormat="1" ht="11.25" x14ac:dyDescent="0.2">
      <c r="A34" s="542"/>
      <c r="B34" s="546"/>
      <c r="C34" s="293"/>
      <c r="D34" s="512"/>
      <c r="E34" s="512"/>
      <c r="F34" s="512"/>
      <c r="G34" s="512"/>
      <c r="H34" s="512"/>
      <c r="I34" s="512"/>
      <c r="J34" s="512"/>
      <c r="K34" s="512"/>
      <c r="L34" s="512"/>
      <c r="M34" s="512"/>
      <c r="N34" s="512"/>
      <c r="O34" s="512"/>
      <c r="P34" s="518"/>
      <c r="Q34" s="105"/>
      <c r="R34" s="38"/>
    </row>
    <row r="35" spans="1:18" s="33" customFormat="1" ht="11.25" x14ac:dyDescent="0.2">
      <c r="A35" s="540"/>
      <c r="B35" s="544"/>
      <c r="C35" s="520"/>
      <c r="D35" s="76"/>
      <c r="E35" s="76"/>
      <c r="F35" s="76"/>
      <c r="G35" s="76"/>
      <c r="H35" s="76"/>
      <c r="I35" s="76"/>
      <c r="J35" s="76"/>
      <c r="K35" s="76"/>
      <c r="L35" s="76"/>
      <c r="M35" s="76"/>
      <c r="N35" s="76"/>
      <c r="O35" s="76"/>
      <c r="P35" s="291"/>
      <c r="Q35" s="105"/>
      <c r="R35" s="38"/>
    </row>
    <row r="36" spans="1:18" s="33" customFormat="1" ht="11.25" x14ac:dyDescent="0.2">
      <c r="A36" s="543"/>
      <c r="B36" s="545"/>
      <c r="C36" s="292"/>
      <c r="D36" s="509"/>
      <c r="E36" s="509"/>
      <c r="F36" s="509"/>
      <c r="G36" s="509"/>
      <c r="H36" s="509"/>
      <c r="I36" s="509"/>
      <c r="J36" s="509"/>
      <c r="K36" s="509"/>
      <c r="L36" s="509"/>
      <c r="M36" s="509"/>
      <c r="N36" s="509"/>
      <c r="O36" s="509"/>
      <c r="P36" s="516"/>
      <c r="Q36" s="105"/>
      <c r="R36" s="38"/>
    </row>
    <row r="37" spans="1:18" s="33" customFormat="1" ht="11.25" x14ac:dyDescent="0.2">
      <c r="A37" s="542"/>
      <c r="B37" s="546"/>
      <c r="C37" s="293"/>
      <c r="D37" s="512"/>
      <c r="E37" s="512"/>
      <c r="F37" s="512"/>
      <c r="G37" s="512"/>
      <c r="H37" s="512"/>
      <c r="I37" s="512"/>
      <c r="J37" s="512"/>
      <c r="K37" s="512"/>
      <c r="L37" s="512"/>
      <c r="M37" s="512"/>
      <c r="N37" s="512"/>
      <c r="O37" s="512"/>
      <c r="P37" s="518"/>
      <c r="Q37" s="105"/>
      <c r="R37" s="38"/>
    </row>
    <row r="38" spans="1:18" s="33" customFormat="1" ht="11.25" x14ac:dyDescent="0.2">
      <c r="A38" s="543"/>
      <c r="B38" s="545"/>
      <c r="C38" s="292"/>
      <c r="D38" s="509"/>
      <c r="E38" s="509"/>
      <c r="F38" s="509"/>
      <c r="G38" s="509"/>
      <c r="H38" s="509"/>
      <c r="I38" s="509"/>
      <c r="J38" s="509"/>
      <c r="K38" s="509"/>
      <c r="L38" s="509"/>
      <c r="M38" s="509"/>
      <c r="N38" s="509"/>
      <c r="O38" s="509"/>
      <c r="P38" s="516"/>
      <c r="Q38" s="105"/>
      <c r="R38" s="38"/>
    </row>
    <row r="39" spans="1:18" s="33" customFormat="1" ht="11.25" x14ac:dyDescent="0.2">
      <c r="A39" s="543"/>
      <c r="B39" s="545"/>
      <c r="C39" s="292"/>
      <c r="D39" s="509"/>
      <c r="E39" s="509"/>
      <c r="F39" s="509"/>
      <c r="G39" s="509"/>
      <c r="H39" s="509"/>
      <c r="I39" s="509"/>
      <c r="J39" s="509"/>
      <c r="K39" s="509"/>
      <c r="L39" s="509"/>
      <c r="M39" s="509"/>
      <c r="N39" s="509"/>
      <c r="O39" s="509"/>
      <c r="P39" s="516"/>
      <c r="Q39" s="105"/>
      <c r="R39" s="38"/>
    </row>
    <row r="40" spans="1:18" s="33" customFormat="1" ht="11.25" x14ac:dyDescent="0.2">
      <c r="A40" s="543"/>
      <c r="B40" s="545"/>
      <c r="C40" s="292"/>
      <c r="D40" s="509"/>
      <c r="E40" s="509"/>
      <c r="F40" s="509"/>
      <c r="G40" s="509"/>
      <c r="H40" s="509"/>
      <c r="I40" s="509"/>
      <c r="J40" s="509"/>
      <c r="K40" s="509"/>
      <c r="L40" s="509"/>
      <c r="M40" s="509"/>
      <c r="N40" s="509"/>
      <c r="O40" s="509"/>
      <c r="P40" s="516"/>
      <c r="Q40" s="105"/>
      <c r="R40" s="38"/>
    </row>
    <row r="41" spans="1:18" s="33" customFormat="1" ht="11.25" x14ac:dyDescent="0.2">
      <c r="A41" s="540"/>
      <c r="B41" s="544"/>
      <c r="C41" s="514"/>
      <c r="D41" s="291"/>
      <c r="E41" s="291"/>
      <c r="F41" s="291"/>
      <c r="G41" s="291"/>
      <c r="H41" s="291"/>
      <c r="I41" s="291"/>
      <c r="J41" s="291"/>
      <c r="K41" s="291"/>
      <c r="L41" s="291"/>
      <c r="M41" s="291"/>
      <c r="N41" s="291"/>
      <c r="O41" s="291"/>
      <c r="P41" s="291"/>
      <c r="Q41" s="105"/>
      <c r="R41" s="38"/>
    </row>
    <row r="42" spans="1:18" s="33" customFormat="1" ht="11.25" x14ac:dyDescent="0.2">
      <c r="A42" s="543"/>
      <c r="B42" s="545"/>
      <c r="C42" s="292"/>
      <c r="D42" s="292"/>
      <c r="E42" s="509"/>
      <c r="F42" s="509"/>
      <c r="G42" s="509"/>
      <c r="H42" s="292"/>
      <c r="I42" s="292"/>
      <c r="J42" s="292"/>
      <c r="K42" s="292"/>
      <c r="L42" s="292"/>
      <c r="M42" s="292"/>
      <c r="N42" s="292"/>
      <c r="O42" s="292"/>
      <c r="P42" s="516"/>
      <c r="Q42" s="105"/>
      <c r="R42" s="38"/>
    </row>
    <row r="43" spans="1:18" s="33" customFormat="1" ht="11.25" x14ac:dyDescent="0.2">
      <c r="A43" s="542"/>
      <c r="B43" s="546"/>
      <c r="C43" s="293"/>
      <c r="D43" s="293"/>
      <c r="E43" s="512"/>
      <c r="F43" s="512"/>
      <c r="G43" s="512"/>
      <c r="H43" s="293"/>
      <c r="I43" s="293"/>
      <c r="J43" s="293"/>
      <c r="K43" s="293"/>
      <c r="L43" s="293"/>
      <c r="M43" s="293"/>
      <c r="N43" s="293"/>
      <c r="O43" s="293"/>
      <c r="P43" s="518"/>
      <c r="Q43" s="105"/>
      <c r="R43" s="38"/>
    </row>
    <row r="44" spans="1:18" s="33" customFormat="1" ht="11.25" x14ac:dyDescent="0.2">
      <c r="A44" s="540"/>
      <c r="B44" s="544"/>
      <c r="C44" s="514"/>
      <c r="D44" s="291"/>
      <c r="E44" s="291"/>
      <c r="F44" s="291"/>
      <c r="G44" s="291"/>
      <c r="H44" s="291"/>
      <c r="I44" s="291"/>
      <c r="J44" s="291"/>
      <c r="K44" s="291"/>
      <c r="L44" s="291"/>
      <c r="M44" s="291"/>
      <c r="N44" s="291"/>
      <c r="O44" s="291"/>
      <c r="P44" s="291"/>
      <c r="Q44" s="105"/>
      <c r="R44" s="38"/>
    </row>
    <row r="45" spans="1:18" s="33" customFormat="1" ht="11.25" x14ac:dyDescent="0.2">
      <c r="A45" s="543"/>
      <c r="B45" s="545"/>
      <c r="C45" s="292"/>
      <c r="D45" s="292"/>
      <c r="E45" s="509"/>
      <c r="F45" s="509"/>
      <c r="G45" s="509"/>
      <c r="H45" s="292"/>
      <c r="I45" s="292"/>
      <c r="J45" s="292"/>
      <c r="K45" s="292"/>
      <c r="L45" s="292"/>
      <c r="M45" s="292"/>
      <c r="N45" s="292"/>
      <c r="O45" s="292"/>
      <c r="P45" s="516"/>
      <c r="Q45" s="105"/>
      <c r="R45" s="38"/>
    </row>
    <row r="46" spans="1:18" s="33" customFormat="1" ht="11.25" x14ac:dyDescent="0.2">
      <c r="A46" s="542"/>
      <c r="B46" s="546"/>
      <c r="C46" s="293"/>
      <c r="D46" s="293"/>
      <c r="E46" s="512"/>
      <c r="F46" s="512"/>
      <c r="G46" s="512"/>
      <c r="H46" s="293"/>
      <c r="I46" s="293"/>
      <c r="J46" s="293"/>
      <c r="K46" s="293"/>
      <c r="L46" s="293"/>
      <c r="M46" s="293"/>
      <c r="N46" s="293"/>
      <c r="O46" s="293"/>
      <c r="P46" s="518"/>
      <c r="Q46" s="105"/>
      <c r="R46" s="38"/>
    </row>
    <row r="47" spans="1:18" s="33" customFormat="1" ht="11.25" x14ac:dyDescent="0.2">
      <c r="A47" s="540"/>
      <c r="B47" s="544"/>
      <c r="C47" s="514"/>
      <c r="D47" s="291"/>
      <c r="E47" s="291"/>
      <c r="F47" s="291"/>
      <c r="G47" s="291"/>
      <c r="H47" s="291"/>
      <c r="I47" s="291"/>
      <c r="J47" s="291"/>
      <c r="K47" s="291"/>
      <c r="L47" s="291"/>
      <c r="M47" s="291"/>
      <c r="N47" s="291"/>
      <c r="O47" s="291"/>
      <c r="P47" s="291"/>
      <c r="Q47" s="105"/>
      <c r="R47" s="38"/>
    </row>
    <row r="48" spans="1:18" s="33" customFormat="1" ht="11.25" x14ac:dyDescent="0.2">
      <c r="A48" s="543"/>
      <c r="B48" s="545"/>
      <c r="C48" s="292"/>
      <c r="D48" s="292"/>
      <c r="E48" s="509"/>
      <c r="F48" s="509"/>
      <c r="G48" s="509"/>
      <c r="H48" s="292"/>
      <c r="I48" s="292"/>
      <c r="J48" s="292"/>
      <c r="K48" s="292"/>
      <c r="L48" s="292"/>
      <c r="M48" s="292"/>
      <c r="N48" s="292"/>
      <c r="O48" s="292"/>
      <c r="P48" s="516"/>
      <c r="Q48" s="105"/>
      <c r="R48" s="38"/>
    </row>
    <row r="49" spans="1:18" s="33" customFormat="1" ht="11.25" x14ac:dyDescent="0.2">
      <c r="A49" s="542"/>
      <c r="B49" s="546"/>
      <c r="C49" s="293"/>
      <c r="D49" s="293"/>
      <c r="E49" s="512"/>
      <c r="F49" s="512"/>
      <c r="G49" s="512"/>
      <c r="H49" s="293"/>
      <c r="I49" s="293"/>
      <c r="J49" s="293"/>
      <c r="K49" s="293"/>
      <c r="L49" s="293"/>
      <c r="M49" s="293"/>
      <c r="N49" s="293"/>
      <c r="O49" s="293"/>
      <c r="P49" s="518"/>
      <c r="Q49" s="105"/>
      <c r="R49" s="38"/>
    </row>
    <row r="50" spans="1:18" s="33" customFormat="1" ht="12.75" customHeight="1" x14ac:dyDescent="0.2">
      <c r="A50" s="521"/>
      <c r="B50" s="522"/>
      <c r="C50" s="289"/>
      <c r="D50" s="289"/>
      <c r="E50" s="289"/>
      <c r="F50" s="289"/>
      <c r="G50" s="289"/>
      <c r="H50" s="289"/>
      <c r="I50" s="289"/>
      <c r="J50" s="289"/>
      <c r="K50" s="289"/>
      <c r="L50" s="289"/>
      <c r="M50" s="289"/>
      <c r="N50" s="289"/>
      <c r="O50" s="289"/>
      <c r="P50" s="289"/>
      <c r="Q50" s="105"/>
      <c r="R50" s="38"/>
    </row>
    <row r="51" spans="1:18" s="33" customFormat="1" ht="12.75" customHeight="1" x14ac:dyDescent="0.2">
      <c r="A51" s="523"/>
      <c r="B51" s="524" t="s">
        <v>438</v>
      </c>
      <c r="C51" s="525"/>
      <c r="D51" s="526" t="s">
        <v>538</v>
      </c>
      <c r="E51" s="527"/>
      <c r="F51" s="527"/>
      <c r="G51" s="527"/>
      <c r="H51" s="527"/>
      <c r="I51" s="527"/>
      <c r="J51" s="527"/>
      <c r="K51" s="527"/>
      <c r="L51" s="527"/>
      <c r="M51" s="527"/>
      <c r="N51" s="527"/>
      <c r="O51" s="527"/>
      <c r="P51" s="528"/>
      <c r="Q51" s="105"/>
      <c r="R51" s="38"/>
    </row>
    <row r="52" spans="1:18" s="33" customFormat="1" ht="12.75" customHeight="1" x14ac:dyDescent="0.2">
      <c r="A52" s="529"/>
      <c r="B52" s="530" t="s">
        <v>439</v>
      </c>
      <c r="C52" s="531"/>
      <c r="D52" s="532" t="s">
        <v>539</v>
      </c>
      <c r="E52" s="277"/>
      <c r="F52" s="277"/>
      <c r="G52" s="277"/>
      <c r="H52" s="277"/>
      <c r="I52" s="277"/>
      <c r="J52" s="277"/>
      <c r="K52" s="277"/>
      <c r="L52" s="277"/>
      <c r="M52" s="277"/>
      <c r="N52" s="277"/>
      <c r="O52" s="277"/>
      <c r="P52" s="533"/>
      <c r="Q52" s="105"/>
      <c r="R52" s="38"/>
    </row>
    <row r="53" spans="1:18" s="33" customFormat="1" ht="12.75" customHeight="1" x14ac:dyDescent="0.2">
      <c r="A53" s="523"/>
      <c r="B53" s="524" t="s">
        <v>202</v>
      </c>
      <c r="C53" s="525"/>
      <c r="D53" s="534" t="s">
        <v>540</v>
      </c>
      <c r="E53" s="535">
        <v>0</v>
      </c>
      <c r="F53" s="535">
        <v>0</v>
      </c>
      <c r="G53" s="535">
        <v>0</v>
      </c>
      <c r="H53" s="535">
        <v>0</v>
      </c>
      <c r="I53" s="535">
        <v>0</v>
      </c>
      <c r="J53" s="535">
        <v>0</v>
      </c>
      <c r="K53" s="535">
        <v>0</v>
      </c>
      <c r="L53" s="535">
        <v>0</v>
      </c>
      <c r="M53" s="535">
        <v>0</v>
      </c>
      <c r="N53" s="535">
        <v>0</v>
      </c>
      <c r="O53" s="535">
        <v>0</v>
      </c>
      <c r="P53" s="536"/>
      <c r="Q53" s="105"/>
      <c r="R53" s="38"/>
    </row>
    <row r="54" spans="1:18" s="33" customFormat="1" ht="12.75" customHeight="1" x14ac:dyDescent="0.2">
      <c r="A54" s="529"/>
      <c r="B54" s="530" t="s">
        <v>440</v>
      </c>
      <c r="C54" s="531"/>
      <c r="D54" s="537" t="s">
        <v>541</v>
      </c>
      <c r="E54" s="538"/>
      <c r="F54" s="538"/>
      <c r="G54" s="538"/>
      <c r="H54" s="538"/>
      <c r="I54" s="538"/>
      <c r="J54" s="538"/>
      <c r="K54" s="538"/>
      <c r="L54" s="538"/>
      <c r="M54" s="538"/>
      <c r="N54" s="538"/>
      <c r="O54" s="538"/>
      <c r="P54" s="539"/>
      <c r="Q54" s="105"/>
      <c r="R54" s="38"/>
    </row>
    <row r="55" spans="1:18" x14ac:dyDescent="0.2">
      <c r="A55" s="311"/>
      <c r="B55" s="311"/>
      <c r="C55" s="311"/>
      <c r="D55" s="311"/>
      <c r="E55" s="311"/>
      <c r="F55" s="311"/>
      <c r="G55" s="311"/>
      <c r="H55" s="311"/>
      <c r="I55" s="311"/>
      <c r="J55" s="311"/>
      <c r="K55" s="311"/>
      <c r="L55" s="311"/>
      <c r="M55" s="311"/>
      <c r="N55" s="311"/>
      <c r="O55" s="311"/>
      <c r="P55" s="311"/>
    </row>
    <row r="56" spans="1:18" x14ac:dyDescent="0.2">
      <c r="A56" s="408"/>
      <c r="B56" s="409"/>
      <c r="C56" s="409"/>
      <c r="D56" s="409"/>
      <c r="E56" s="409"/>
      <c r="F56" s="409"/>
      <c r="G56" s="409"/>
      <c r="H56" s="409"/>
      <c r="I56" s="409"/>
      <c r="J56" s="409"/>
      <c r="K56" s="409"/>
      <c r="L56" s="409"/>
      <c r="M56" s="409"/>
      <c r="N56" s="409"/>
      <c r="O56" s="409"/>
      <c r="P56" s="410"/>
    </row>
    <row r="57" spans="1:18" x14ac:dyDescent="0.2">
      <c r="A57" s="411"/>
      <c r="B57" s="412"/>
      <c r="C57" s="412"/>
      <c r="D57" s="547" t="s">
        <v>542</v>
      </c>
      <c r="E57" s="412"/>
      <c r="F57" s="412"/>
      <c r="G57" s="412"/>
      <c r="H57" s="412"/>
      <c r="I57" s="412"/>
      <c r="J57" s="547" t="s">
        <v>544</v>
      </c>
      <c r="K57" s="412"/>
      <c r="L57" s="412"/>
      <c r="M57" s="412"/>
      <c r="N57" s="412"/>
      <c r="O57" s="412"/>
      <c r="P57" s="413"/>
    </row>
    <row r="58" spans="1:18" x14ac:dyDescent="0.2">
      <c r="A58" s="427"/>
      <c r="B58" s="453"/>
      <c r="C58" s="406" t="s">
        <v>167</v>
      </c>
      <c r="D58" s="406"/>
      <c r="E58" s="406"/>
      <c r="F58" s="406"/>
      <c r="G58" s="406"/>
      <c r="H58" s="415"/>
      <c r="I58" s="406" t="s">
        <v>472</v>
      </c>
      <c r="J58" s="415"/>
      <c r="K58" s="415"/>
      <c r="L58" s="415"/>
      <c r="M58" s="415"/>
      <c r="N58" s="415"/>
      <c r="O58" s="415"/>
      <c r="P58" s="416"/>
    </row>
  </sheetData>
  <customSheetViews>
    <customSheetView guid="{715E90F1-CD54-4010-AF2A-F1142E0A1E81}" showPageBreaks="1" showGridLines="0">
      <pageMargins left="0.19685039370078741" right="0.19685039370078741" top="0.39370078740157483" bottom="0.19685039370078741" header="0.31496062992125984" footer="0.31496062992125984"/>
      <printOptions horizontalCentered="1"/>
      <pageSetup paperSize="122" scale="75" orientation="landscape" r:id="rId1"/>
    </customSheetView>
    <customSheetView guid="{0B53B832-AD86-4C8F-805A-2F70F28121AE}" showPageBreaks="1" showGridLines="0">
      <pageMargins left="0.19685039370078741" right="0.19685039370078741" top="0.39370078740157483" bottom="0.19685039370078741" header="0.31496062992125984" footer="0.31496062992125984"/>
      <printOptions horizontalCentered="1"/>
      <pageSetup paperSize="122" scale="75" orientation="landscape" r:id="rId2"/>
    </customSheetView>
  </customSheetViews>
  <mergeCells count="2">
    <mergeCell ref="A6:I8"/>
    <mergeCell ref="A10:P10"/>
  </mergeCells>
  <conditionalFormatting sqref="D26:O26 D17:O17 D20:O20 D23:O23 D47:O47 D44:O44 F14:O14">
    <cfRule type="expression" dxfId="25" priority="5" stopIfTrue="1">
      <formula>D15&gt;0</formula>
    </cfRule>
  </conditionalFormatting>
  <conditionalFormatting sqref="D41:O41">
    <cfRule type="expression" dxfId="24" priority="4" stopIfTrue="1">
      <formula>D42&gt;0</formula>
    </cfRule>
  </conditionalFormatting>
  <conditionalFormatting sqref="F14:O14">
    <cfRule type="expression" dxfId="23" priority="3" stopIfTrue="1">
      <formula>F15&gt;0</formula>
    </cfRule>
  </conditionalFormatting>
  <conditionalFormatting sqref="F14:O14">
    <cfRule type="expression" dxfId="22" priority="2" stopIfTrue="1">
      <formula>F15&gt;0</formula>
    </cfRule>
  </conditionalFormatting>
  <conditionalFormatting sqref="F14:O14">
    <cfRule type="expression" dxfId="21" priority="1" stopIfTrue="1">
      <formula>F15&gt;0</formula>
    </cfRule>
  </conditionalFormatting>
  <printOptions horizontalCentered="1"/>
  <pageMargins left="0.19685039370078741" right="0.19685039370078741" top="0.39370078740157483" bottom="0.19685039370078741" header="0.31496062992125984" footer="0.31496062992125984"/>
  <pageSetup scale="75" orientation="landscape" r:id="rId3"/>
  <drawing r:id="rId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FFC000"/>
  </sheetPr>
  <dimension ref="A1:AX58"/>
  <sheetViews>
    <sheetView showGridLines="0" workbookViewId="0">
      <selection activeCell="A9" sqref="A9"/>
    </sheetView>
  </sheetViews>
  <sheetFormatPr baseColWidth="10" defaultRowHeight="14.25" x14ac:dyDescent="0.2"/>
  <cols>
    <col min="1" max="1" width="8.42578125" style="20" customWidth="1"/>
    <col min="2" max="2" width="32.85546875" style="20" customWidth="1"/>
    <col min="3" max="3" width="6.5703125" style="20" bestFit="1" customWidth="1"/>
    <col min="4" max="14" width="9.85546875" style="20" customWidth="1"/>
    <col min="15" max="15" width="12.5703125" style="20" customWidth="1"/>
    <col min="16" max="16" width="9.85546875" style="20" customWidth="1"/>
    <col min="17" max="16384" width="11.42578125" style="20"/>
  </cols>
  <sheetData>
    <row r="1" spans="1:50" s="297" customFormat="1" x14ac:dyDescent="0.25">
      <c r="A1" s="385" t="str">
        <f>DEPEND</f>
        <v>SECRETARÍA DE COMUNICACIONES Y TRANSPORTES</v>
      </c>
      <c r="B1" s="386"/>
      <c r="C1" s="386"/>
      <c r="D1" s="386"/>
      <c r="E1" s="386"/>
      <c r="F1" s="386"/>
      <c r="G1" s="386"/>
      <c r="H1" s="386"/>
      <c r="I1" s="386"/>
      <c r="J1" s="386"/>
      <c r="K1" s="386"/>
      <c r="L1" s="386"/>
      <c r="M1" s="386"/>
      <c r="N1" s="386"/>
      <c r="O1" s="386"/>
      <c r="P1" s="387"/>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row>
    <row r="2" spans="1:50" s="297" customFormat="1" x14ac:dyDescent="0.25">
      <c r="A2" s="388" t="str">
        <f>SUBS</f>
        <v>SUBSECRETARÍA DE TRANSPORTE</v>
      </c>
      <c r="B2" s="389"/>
      <c r="C2" s="389"/>
      <c r="D2" s="389"/>
      <c r="E2" s="389"/>
      <c r="F2" s="390"/>
      <c r="G2" s="390"/>
      <c r="H2" s="390"/>
      <c r="I2" s="390"/>
      <c r="J2" s="390"/>
      <c r="K2" s="390"/>
      <c r="L2" s="390"/>
      <c r="M2" s="390"/>
      <c r="N2" s="390"/>
      <c r="O2" s="390"/>
      <c r="P2" s="391"/>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row>
    <row r="3" spans="1:50" s="297" customFormat="1" x14ac:dyDescent="0.25">
      <c r="A3" s="388" t="str">
        <f>AREA</f>
        <v xml:space="preserve">DIRECCIÓN GENERAL DE TRANSPORTE FERROVIARIO Y MULTIMODAL </v>
      </c>
      <c r="B3" s="389"/>
      <c r="C3" s="389"/>
      <c r="D3" s="389"/>
      <c r="E3" s="389"/>
      <c r="F3" s="390"/>
      <c r="G3" s="390"/>
      <c r="H3" s="390"/>
      <c r="I3" s="390"/>
      <c r="J3" s="390"/>
      <c r="K3" s="390"/>
      <c r="L3" s="390"/>
      <c r="M3" s="390"/>
      <c r="N3" s="390"/>
      <c r="O3" s="390"/>
      <c r="P3" s="391"/>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row>
    <row r="4" spans="1:50" s="297" customFormat="1" x14ac:dyDescent="0.25">
      <c r="A4" s="423"/>
      <c r="B4" s="389"/>
      <c r="C4" s="389"/>
      <c r="D4" s="389"/>
      <c r="E4" s="389"/>
      <c r="F4" s="390"/>
      <c r="G4" s="390"/>
      <c r="H4" s="390"/>
      <c r="I4" s="390"/>
      <c r="J4" s="390"/>
      <c r="K4" s="390"/>
      <c r="L4" s="390"/>
      <c r="M4" s="390"/>
      <c r="N4" s="390"/>
      <c r="O4" s="390"/>
      <c r="P4" s="391"/>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row>
    <row r="5" spans="1:50" s="297" customFormat="1" x14ac:dyDescent="0.25">
      <c r="A5" s="392" t="str">
        <f>TIPOLICIT&amp;" N° "&amp;LICIT</f>
        <v>INVITACIÓN  NACIONAL N° LO-009000988-N16-2012</v>
      </c>
      <c r="B5" s="389"/>
      <c r="C5" s="389"/>
      <c r="D5" s="389"/>
      <c r="E5" s="389"/>
      <c r="F5" s="390"/>
      <c r="G5" s="390"/>
      <c r="H5" s="390"/>
      <c r="I5" s="390"/>
      <c r="J5" s="390"/>
      <c r="K5" s="390"/>
      <c r="L5" s="390"/>
      <c r="M5" s="390"/>
      <c r="N5" s="390"/>
      <c r="O5" s="390"/>
      <c r="P5" s="393" t="s">
        <v>451</v>
      </c>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row>
    <row r="6" spans="1:50" s="297" customFormat="1" x14ac:dyDescent="0.25">
      <c r="A6" s="731" t="str">
        <f>""&amp;OBRA</f>
        <v>“LA SUPERVISIÓN DE LA INSTALACIÓN DE DISPOSITIVOS DE SEGURIDAD EN LOS CRUCES A NIVEL DE DIVERSAS LÍNEAS FERROVIARIAS CON OTRAS VIALIDADES QUE SE UBICARÁN EN TODA LA REPÚBLICA MEXICANA”</v>
      </c>
      <c r="B6" s="732"/>
      <c r="C6" s="732"/>
      <c r="D6" s="732"/>
      <c r="E6" s="732"/>
      <c r="F6" s="732"/>
      <c r="G6" s="732"/>
      <c r="H6" s="732"/>
      <c r="I6" s="732"/>
      <c r="J6" s="390"/>
      <c r="K6" s="390"/>
      <c r="L6" s="500" t="s">
        <v>485</v>
      </c>
      <c r="M6" s="501"/>
      <c r="N6" s="502"/>
      <c r="O6" s="390"/>
      <c r="P6" s="393" t="s">
        <v>620</v>
      </c>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row>
    <row r="7" spans="1:50" s="297" customFormat="1" x14ac:dyDescent="0.25">
      <c r="A7" s="733"/>
      <c r="B7" s="732"/>
      <c r="C7" s="732"/>
      <c r="D7" s="732"/>
      <c r="E7" s="732"/>
      <c r="F7" s="732"/>
      <c r="G7" s="732"/>
      <c r="H7" s="732"/>
      <c r="I7" s="732"/>
      <c r="J7" s="390"/>
      <c r="K7" s="390"/>
      <c r="L7" s="500" t="s">
        <v>486</v>
      </c>
      <c r="M7" s="503" t="s">
        <v>443</v>
      </c>
      <c r="N7" s="504"/>
      <c r="O7" s="390"/>
      <c r="P7" s="394" t="str">
        <f>"FECHA: "&amp;TEXT(FECHALICIT,"DD-MMM-AAAA")</f>
        <v>FECHA: 02-jul-2012</v>
      </c>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row>
    <row r="8" spans="1:50" s="297" customFormat="1" x14ac:dyDescent="0.25">
      <c r="A8" s="733"/>
      <c r="B8" s="732"/>
      <c r="C8" s="732"/>
      <c r="D8" s="732"/>
      <c r="E8" s="732"/>
      <c r="F8" s="732"/>
      <c r="G8" s="732"/>
      <c r="H8" s="732"/>
      <c r="I8" s="732"/>
      <c r="J8" s="390"/>
      <c r="K8" s="390"/>
      <c r="L8" s="500" t="s">
        <v>487</v>
      </c>
      <c r="M8" s="503"/>
      <c r="N8" s="468" t="s">
        <v>488</v>
      </c>
      <c r="O8" s="390"/>
      <c r="P8" s="394" t="s">
        <v>564</v>
      </c>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row>
    <row r="9" spans="1:50" s="297" customFormat="1" x14ac:dyDescent="0.25">
      <c r="A9" s="395"/>
      <c r="B9" s="396"/>
      <c r="C9" s="396"/>
      <c r="D9" s="396"/>
      <c r="E9" s="396"/>
      <c r="F9" s="396"/>
      <c r="G9" s="396"/>
      <c r="H9" s="396"/>
      <c r="I9" s="396"/>
      <c r="J9" s="396"/>
      <c r="K9" s="396"/>
      <c r="L9" s="396"/>
      <c r="M9" s="396"/>
      <c r="N9" s="396"/>
      <c r="O9" s="396"/>
      <c r="P9" s="397"/>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row>
    <row r="10" spans="1:50" s="38" customFormat="1" ht="22.5" customHeight="1" x14ac:dyDescent="0.2">
      <c r="A10" s="776" t="s">
        <v>447</v>
      </c>
      <c r="B10" s="776"/>
      <c r="C10" s="776"/>
      <c r="D10" s="776"/>
      <c r="E10" s="776"/>
      <c r="F10" s="776"/>
      <c r="G10" s="776"/>
      <c r="H10" s="776"/>
      <c r="I10" s="776"/>
      <c r="J10" s="776"/>
      <c r="K10" s="776"/>
      <c r="L10" s="776"/>
      <c r="M10" s="776"/>
      <c r="N10" s="776"/>
      <c r="O10" s="776"/>
      <c r="P10" s="776"/>
    </row>
    <row r="11" spans="1:50" s="33" customFormat="1" ht="11.25" x14ac:dyDescent="0.2">
      <c r="A11" s="280"/>
      <c r="B11" s="280"/>
      <c r="C11" s="281"/>
      <c r="D11" s="163" t="s">
        <v>442</v>
      </c>
      <c r="E11" s="66"/>
      <c r="F11" s="66"/>
      <c r="G11" s="282"/>
      <c r="H11" s="282"/>
      <c r="I11" s="282"/>
      <c r="J11" s="282"/>
      <c r="K11" s="282"/>
      <c r="L11" s="282"/>
      <c r="M11" s="282"/>
      <c r="N11" s="282"/>
      <c r="O11" s="66"/>
      <c r="P11" s="283" t="s">
        <v>145</v>
      </c>
    </row>
    <row r="12" spans="1:50" s="33" customFormat="1" ht="11.25" x14ac:dyDescent="0.2">
      <c r="A12" s="284" t="s">
        <v>185</v>
      </c>
      <c r="B12" s="284" t="s">
        <v>124</v>
      </c>
      <c r="C12" s="285" t="s">
        <v>186</v>
      </c>
      <c r="D12" s="505" t="s">
        <v>370</v>
      </c>
      <c r="E12" s="505" t="s">
        <v>371</v>
      </c>
      <c r="F12" s="505" t="s">
        <v>372</v>
      </c>
      <c r="G12" s="505" t="s">
        <v>373</v>
      </c>
      <c r="H12" s="505" t="s">
        <v>374</v>
      </c>
      <c r="I12" s="505" t="s">
        <v>375</v>
      </c>
      <c r="J12" s="505" t="s">
        <v>376</v>
      </c>
      <c r="K12" s="505" t="s">
        <v>377</v>
      </c>
      <c r="L12" s="505" t="s">
        <v>378</v>
      </c>
      <c r="M12" s="505" t="s">
        <v>379</v>
      </c>
      <c r="N12" s="505" t="s">
        <v>380</v>
      </c>
      <c r="O12" s="505" t="s">
        <v>381</v>
      </c>
      <c r="P12" s="284" t="s">
        <v>382</v>
      </c>
    </row>
    <row r="13" spans="1:50" s="33" customFormat="1" ht="11.25" x14ac:dyDescent="0.2">
      <c r="A13" s="287"/>
      <c r="B13" s="287"/>
      <c r="C13" s="288"/>
      <c r="D13" s="288"/>
      <c r="E13" s="288"/>
      <c r="F13" s="288"/>
      <c r="G13" s="288"/>
      <c r="H13" s="288"/>
      <c r="I13" s="288"/>
      <c r="J13" s="288"/>
      <c r="K13" s="288"/>
      <c r="L13" s="288"/>
      <c r="M13" s="288"/>
      <c r="N13" s="288"/>
      <c r="O13" s="288"/>
      <c r="P13" s="289"/>
    </row>
    <row r="14" spans="1:50" s="33" customFormat="1" ht="11.25" x14ac:dyDescent="0.2">
      <c r="A14" s="540"/>
      <c r="B14" s="540"/>
      <c r="C14" s="506"/>
      <c r="D14" s="507" t="s">
        <v>534</v>
      </c>
      <c r="E14" s="290" t="s">
        <v>445</v>
      </c>
      <c r="F14" s="290"/>
      <c r="G14" s="290"/>
      <c r="H14" s="290"/>
      <c r="I14" s="290"/>
      <c r="J14" s="290"/>
      <c r="K14" s="290"/>
      <c r="L14" s="290"/>
      <c r="M14" s="290"/>
      <c r="N14" s="290"/>
      <c r="O14" s="290"/>
      <c r="P14" s="290"/>
    </row>
    <row r="15" spans="1:50" s="33" customFormat="1" ht="11.25" x14ac:dyDescent="0.2">
      <c r="A15" s="541" t="s">
        <v>444</v>
      </c>
      <c r="B15" s="541" t="s">
        <v>543</v>
      </c>
      <c r="C15" s="508" t="s">
        <v>533</v>
      </c>
      <c r="D15" s="508" t="s">
        <v>535</v>
      </c>
      <c r="E15" s="509" t="s">
        <v>188</v>
      </c>
      <c r="F15" s="509"/>
      <c r="G15" s="509"/>
      <c r="H15" s="509"/>
      <c r="I15" s="509"/>
      <c r="J15" s="509"/>
      <c r="K15" s="509"/>
      <c r="L15" s="509"/>
      <c r="M15" s="509"/>
      <c r="N15" s="509"/>
      <c r="O15" s="509"/>
      <c r="P15" s="508" t="s">
        <v>537</v>
      </c>
    </row>
    <row r="16" spans="1:50" s="33" customFormat="1" ht="11.25" x14ac:dyDescent="0.2">
      <c r="A16" s="542"/>
      <c r="B16" s="542"/>
      <c r="C16" s="510"/>
      <c r="D16" s="511" t="s">
        <v>536</v>
      </c>
      <c r="E16" s="512" t="s">
        <v>175</v>
      </c>
      <c r="F16" s="512"/>
      <c r="G16" s="512"/>
      <c r="H16" s="512"/>
      <c r="I16" s="512"/>
      <c r="J16" s="512"/>
      <c r="K16" s="512"/>
      <c r="L16" s="512"/>
      <c r="M16" s="512"/>
      <c r="N16" s="512"/>
      <c r="O16" s="512"/>
      <c r="P16" s="513"/>
    </row>
    <row r="17" spans="1:21" s="33" customFormat="1" ht="11.25" x14ac:dyDescent="0.2">
      <c r="A17" s="540"/>
      <c r="B17" s="540"/>
      <c r="C17" s="514"/>
      <c r="D17" s="291"/>
      <c r="E17" s="291"/>
      <c r="F17" s="291"/>
      <c r="G17" s="291"/>
      <c r="H17" s="291"/>
      <c r="I17" s="291"/>
      <c r="J17" s="291"/>
      <c r="K17" s="291"/>
      <c r="L17" s="291"/>
      <c r="M17" s="291"/>
      <c r="N17" s="291"/>
      <c r="O17" s="291"/>
      <c r="P17" s="291"/>
    </row>
    <row r="18" spans="1:21" s="33" customFormat="1" ht="11.25" x14ac:dyDescent="0.2">
      <c r="A18" s="543"/>
      <c r="B18" s="543"/>
      <c r="C18" s="515"/>
      <c r="D18" s="292"/>
      <c r="E18" s="292"/>
      <c r="F18" s="292"/>
      <c r="G18" s="292"/>
      <c r="H18" s="292"/>
      <c r="I18" s="292"/>
      <c r="J18" s="292"/>
      <c r="K18" s="292"/>
      <c r="L18" s="292"/>
      <c r="M18" s="292"/>
      <c r="N18" s="292"/>
      <c r="O18" s="292"/>
      <c r="P18" s="516"/>
      <c r="Q18" s="286"/>
      <c r="R18" s="286"/>
    </row>
    <row r="19" spans="1:21" s="33" customFormat="1" ht="11.25" x14ac:dyDescent="0.2">
      <c r="A19" s="542"/>
      <c r="B19" s="542"/>
      <c r="C19" s="517"/>
      <c r="D19" s="512"/>
      <c r="E19" s="512"/>
      <c r="F19" s="512"/>
      <c r="G19" s="512"/>
      <c r="H19" s="512"/>
      <c r="I19" s="512"/>
      <c r="J19" s="512"/>
      <c r="K19" s="512"/>
      <c r="L19" s="512"/>
      <c r="M19" s="512"/>
      <c r="N19" s="512"/>
      <c r="O19" s="512"/>
      <c r="P19" s="518"/>
    </row>
    <row r="20" spans="1:21" s="33" customFormat="1" ht="11.25" x14ac:dyDescent="0.2">
      <c r="A20" s="540"/>
      <c r="B20" s="540"/>
      <c r="C20" s="514"/>
      <c r="D20" s="291"/>
      <c r="E20" s="291"/>
      <c r="F20" s="291"/>
      <c r="G20" s="291"/>
      <c r="H20" s="291"/>
      <c r="I20" s="291"/>
      <c r="J20" s="291"/>
      <c r="K20" s="291"/>
      <c r="L20" s="291"/>
      <c r="M20" s="291"/>
      <c r="N20" s="291"/>
      <c r="O20" s="291"/>
      <c r="P20" s="291"/>
    </row>
    <row r="21" spans="1:21" s="33" customFormat="1" ht="11.25" x14ac:dyDescent="0.2">
      <c r="A21" s="543"/>
      <c r="B21" s="543"/>
      <c r="C21" s="515"/>
      <c r="D21" s="292"/>
      <c r="E21" s="292"/>
      <c r="F21" s="292"/>
      <c r="G21" s="292"/>
      <c r="H21" s="292"/>
      <c r="I21" s="292"/>
      <c r="J21" s="292"/>
      <c r="K21" s="292"/>
      <c r="L21" s="292"/>
      <c r="M21" s="292"/>
      <c r="N21" s="292"/>
      <c r="O21" s="292"/>
      <c r="P21" s="516"/>
    </row>
    <row r="22" spans="1:21" s="33" customFormat="1" ht="11.25" x14ac:dyDescent="0.2">
      <c r="A22" s="542"/>
      <c r="B22" s="542"/>
      <c r="C22" s="517"/>
      <c r="D22" s="512"/>
      <c r="E22" s="512"/>
      <c r="F22" s="512"/>
      <c r="G22" s="512"/>
      <c r="H22" s="512"/>
      <c r="I22" s="512"/>
      <c r="J22" s="512"/>
      <c r="K22" s="512"/>
      <c r="L22" s="512"/>
      <c r="M22" s="512"/>
      <c r="N22" s="512"/>
      <c r="O22" s="512"/>
      <c r="P22" s="518"/>
    </row>
    <row r="23" spans="1:21" s="33" customFormat="1" ht="11.25" x14ac:dyDescent="0.2">
      <c r="A23" s="540"/>
      <c r="B23" s="540"/>
      <c r="C23" s="514"/>
      <c r="D23" s="291"/>
      <c r="E23" s="291"/>
      <c r="F23" s="291"/>
      <c r="G23" s="291"/>
      <c r="H23" s="291"/>
      <c r="I23" s="291"/>
      <c r="J23" s="291"/>
      <c r="K23" s="291"/>
      <c r="L23" s="291"/>
      <c r="M23" s="291"/>
      <c r="N23" s="291"/>
      <c r="O23" s="291"/>
      <c r="P23" s="291"/>
    </row>
    <row r="24" spans="1:21" s="33" customFormat="1" ht="11.25" x14ac:dyDescent="0.2">
      <c r="A24" s="543"/>
      <c r="B24" s="543"/>
      <c r="C24" s="515"/>
      <c r="D24" s="292"/>
      <c r="E24" s="292"/>
      <c r="F24" s="292"/>
      <c r="G24" s="292"/>
      <c r="H24" s="292"/>
      <c r="I24" s="292"/>
      <c r="J24" s="292"/>
      <c r="K24" s="292"/>
      <c r="L24" s="292"/>
      <c r="M24" s="292"/>
      <c r="N24" s="292"/>
      <c r="O24" s="292"/>
      <c r="P24" s="516"/>
    </row>
    <row r="25" spans="1:21" s="33" customFormat="1" ht="11.25" x14ac:dyDescent="0.2">
      <c r="A25" s="542"/>
      <c r="B25" s="542"/>
      <c r="C25" s="293"/>
      <c r="D25" s="512"/>
      <c r="E25" s="512"/>
      <c r="F25" s="512"/>
      <c r="G25" s="512"/>
      <c r="H25" s="512"/>
      <c r="I25" s="512"/>
      <c r="J25" s="512"/>
      <c r="K25" s="512"/>
      <c r="L25" s="512"/>
      <c r="M25" s="512"/>
      <c r="N25" s="512"/>
      <c r="O25" s="512"/>
      <c r="P25" s="518"/>
    </row>
    <row r="26" spans="1:21" s="33" customFormat="1" ht="11.25" x14ac:dyDescent="0.2">
      <c r="A26" s="540"/>
      <c r="B26" s="544"/>
      <c r="C26" s="514"/>
      <c r="D26" s="291"/>
      <c r="E26" s="291"/>
      <c r="F26" s="291"/>
      <c r="G26" s="291"/>
      <c r="H26" s="291"/>
      <c r="I26" s="291"/>
      <c r="J26" s="291"/>
      <c r="K26" s="291"/>
      <c r="L26" s="291"/>
      <c r="M26" s="291"/>
      <c r="N26" s="291"/>
      <c r="O26" s="291"/>
      <c r="P26" s="519"/>
      <c r="Q26" s="105"/>
      <c r="R26" s="38"/>
      <c r="S26" s="38"/>
      <c r="T26" s="38"/>
      <c r="U26" s="106"/>
    </row>
    <row r="27" spans="1:21" s="33" customFormat="1" ht="11.25" x14ac:dyDescent="0.2">
      <c r="A27" s="543"/>
      <c r="B27" s="545"/>
      <c r="C27" s="292"/>
      <c r="D27" s="292"/>
      <c r="E27" s="292"/>
      <c r="F27" s="292"/>
      <c r="G27" s="292"/>
      <c r="H27" s="292"/>
      <c r="I27" s="292"/>
      <c r="J27" s="292"/>
      <c r="K27" s="292"/>
      <c r="L27" s="292"/>
      <c r="M27" s="292"/>
      <c r="N27" s="292"/>
      <c r="O27" s="292"/>
      <c r="P27" s="516"/>
      <c r="Q27" s="105"/>
      <c r="R27" s="38"/>
      <c r="S27" s="38"/>
      <c r="T27" s="38"/>
      <c r="U27" s="106"/>
    </row>
    <row r="28" spans="1:21" s="33" customFormat="1" ht="11.25" x14ac:dyDescent="0.2">
      <c r="A28" s="542"/>
      <c r="B28" s="546"/>
      <c r="C28" s="293"/>
      <c r="D28" s="512"/>
      <c r="E28" s="512"/>
      <c r="F28" s="512"/>
      <c r="G28" s="512"/>
      <c r="H28" s="512"/>
      <c r="I28" s="512"/>
      <c r="J28" s="512"/>
      <c r="K28" s="512"/>
      <c r="L28" s="512"/>
      <c r="M28" s="512"/>
      <c r="N28" s="512"/>
      <c r="O28" s="512"/>
      <c r="P28" s="518"/>
      <c r="Q28" s="105"/>
      <c r="R28" s="38"/>
    </row>
    <row r="29" spans="1:21" s="33" customFormat="1" ht="11.25" x14ac:dyDescent="0.2">
      <c r="A29" s="540"/>
      <c r="B29" s="544"/>
      <c r="C29" s="520"/>
      <c r="D29" s="76"/>
      <c r="E29" s="76"/>
      <c r="F29" s="76"/>
      <c r="G29" s="76"/>
      <c r="H29" s="76"/>
      <c r="I29" s="76"/>
      <c r="J29" s="76"/>
      <c r="K29" s="76"/>
      <c r="L29" s="76"/>
      <c r="M29" s="76"/>
      <c r="N29" s="76"/>
      <c r="O29" s="76"/>
      <c r="P29" s="291"/>
      <c r="Q29" s="105"/>
      <c r="R29" s="38"/>
    </row>
    <row r="30" spans="1:21" s="33" customFormat="1" ht="11.25" x14ac:dyDescent="0.2">
      <c r="A30" s="543"/>
      <c r="B30" s="545"/>
      <c r="C30" s="292"/>
      <c r="D30" s="509"/>
      <c r="E30" s="509"/>
      <c r="F30" s="509"/>
      <c r="G30" s="509"/>
      <c r="H30" s="509"/>
      <c r="I30" s="509"/>
      <c r="J30" s="509"/>
      <c r="K30" s="509"/>
      <c r="L30" s="509"/>
      <c r="M30" s="509"/>
      <c r="N30" s="509"/>
      <c r="O30" s="509"/>
      <c r="P30" s="516"/>
      <c r="Q30" s="105"/>
      <c r="R30" s="38"/>
    </row>
    <row r="31" spans="1:21" s="33" customFormat="1" ht="11.25" x14ac:dyDescent="0.2">
      <c r="A31" s="542"/>
      <c r="B31" s="546"/>
      <c r="C31" s="293"/>
      <c r="D31" s="512"/>
      <c r="E31" s="512"/>
      <c r="F31" s="512"/>
      <c r="G31" s="512"/>
      <c r="H31" s="512"/>
      <c r="I31" s="512"/>
      <c r="J31" s="512"/>
      <c r="K31" s="512"/>
      <c r="L31" s="512"/>
      <c r="M31" s="512"/>
      <c r="N31" s="512"/>
      <c r="O31" s="512"/>
      <c r="P31" s="518"/>
      <c r="Q31" s="105"/>
      <c r="R31" s="38"/>
    </row>
    <row r="32" spans="1:21" s="33" customFormat="1" ht="11.25" x14ac:dyDescent="0.2">
      <c r="A32" s="540"/>
      <c r="B32" s="544"/>
      <c r="C32" s="520"/>
      <c r="D32" s="76"/>
      <c r="E32" s="76"/>
      <c r="F32" s="76"/>
      <c r="G32" s="76"/>
      <c r="H32" s="76"/>
      <c r="I32" s="76"/>
      <c r="J32" s="76"/>
      <c r="K32" s="76"/>
      <c r="L32" s="76"/>
      <c r="M32" s="76"/>
      <c r="N32" s="76"/>
      <c r="O32" s="76"/>
      <c r="P32" s="291"/>
      <c r="Q32" s="105"/>
      <c r="R32" s="38"/>
    </row>
    <row r="33" spans="1:18" s="33" customFormat="1" ht="11.25" x14ac:dyDescent="0.2">
      <c r="A33" s="543"/>
      <c r="B33" s="545"/>
      <c r="C33" s="292"/>
      <c r="D33" s="509"/>
      <c r="E33" s="509"/>
      <c r="F33" s="509"/>
      <c r="G33" s="509"/>
      <c r="H33" s="509"/>
      <c r="I33" s="509"/>
      <c r="J33" s="509"/>
      <c r="K33" s="509"/>
      <c r="L33" s="509"/>
      <c r="M33" s="509"/>
      <c r="N33" s="509"/>
      <c r="O33" s="509"/>
      <c r="P33" s="516"/>
      <c r="Q33" s="105"/>
      <c r="R33" s="38"/>
    </row>
    <row r="34" spans="1:18" s="33" customFormat="1" ht="11.25" x14ac:dyDescent="0.2">
      <c r="A34" s="542"/>
      <c r="B34" s="546"/>
      <c r="C34" s="293"/>
      <c r="D34" s="512"/>
      <c r="E34" s="512"/>
      <c r="F34" s="512"/>
      <c r="G34" s="512"/>
      <c r="H34" s="512"/>
      <c r="I34" s="512"/>
      <c r="J34" s="512"/>
      <c r="K34" s="512"/>
      <c r="L34" s="512"/>
      <c r="M34" s="512"/>
      <c r="N34" s="512"/>
      <c r="O34" s="512"/>
      <c r="P34" s="518"/>
      <c r="Q34" s="105"/>
      <c r="R34" s="38"/>
    </row>
    <row r="35" spans="1:18" s="33" customFormat="1" ht="11.25" x14ac:dyDescent="0.2">
      <c r="A35" s="540"/>
      <c r="B35" s="544"/>
      <c r="C35" s="520"/>
      <c r="D35" s="76"/>
      <c r="E35" s="76"/>
      <c r="F35" s="76"/>
      <c r="G35" s="76"/>
      <c r="H35" s="76"/>
      <c r="I35" s="76"/>
      <c r="J35" s="76"/>
      <c r="K35" s="76"/>
      <c r="L35" s="76"/>
      <c r="M35" s="76"/>
      <c r="N35" s="76"/>
      <c r="O35" s="76"/>
      <c r="P35" s="291"/>
      <c r="Q35" s="105"/>
      <c r="R35" s="38"/>
    </row>
    <row r="36" spans="1:18" s="33" customFormat="1" ht="11.25" x14ac:dyDescent="0.2">
      <c r="A36" s="543"/>
      <c r="B36" s="545"/>
      <c r="C36" s="292"/>
      <c r="D36" s="509"/>
      <c r="E36" s="509"/>
      <c r="F36" s="509"/>
      <c r="G36" s="509"/>
      <c r="H36" s="509"/>
      <c r="I36" s="509"/>
      <c r="J36" s="509"/>
      <c r="K36" s="509"/>
      <c r="L36" s="509"/>
      <c r="M36" s="509"/>
      <c r="N36" s="509"/>
      <c r="O36" s="509"/>
      <c r="P36" s="516"/>
      <c r="Q36" s="105"/>
      <c r="R36" s="38"/>
    </row>
    <row r="37" spans="1:18" s="33" customFormat="1" ht="11.25" x14ac:dyDescent="0.2">
      <c r="A37" s="542"/>
      <c r="B37" s="546"/>
      <c r="C37" s="293"/>
      <c r="D37" s="512"/>
      <c r="E37" s="512"/>
      <c r="F37" s="512"/>
      <c r="G37" s="512"/>
      <c r="H37" s="512"/>
      <c r="I37" s="512"/>
      <c r="J37" s="512"/>
      <c r="K37" s="512"/>
      <c r="L37" s="512"/>
      <c r="M37" s="512"/>
      <c r="N37" s="512"/>
      <c r="O37" s="512"/>
      <c r="P37" s="518"/>
      <c r="Q37" s="105"/>
      <c r="R37" s="38"/>
    </row>
    <row r="38" spans="1:18" s="33" customFormat="1" ht="11.25" x14ac:dyDescent="0.2">
      <c r="A38" s="543"/>
      <c r="B38" s="545"/>
      <c r="C38" s="292"/>
      <c r="D38" s="509"/>
      <c r="E38" s="509"/>
      <c r="F38" s="509"/>
      <c r="G38" s="509"/>
      <c r="H38" s="509"/>
      <c r="I38" s="509"/>
      <c r="J38" s="509"/>
      <c r="K38" s="509"/>
      <c r="L38" s="509"/>
      <c r="M38" s="509"/>
      <c r="N38" s="509"/>
      <c r="O38" s="509"/>
      <c r="P38" s="516"/>
      <c r="Q38" s="105"/>
      <c r="R38" s="38"/>
    </row>
    <row r="39" spans="1:18" s="33" customFormat="1" ht="11.25" x14ac:dyDescent="0.2">
      <c r="A39" s="543"/>
      <c r="B39" s="545"/>
      <c r="C39" s="292"/>
      <c r="D39" s="509"/>
      <c r="E39" s="509"/>
      <c r="F39" s="509"/>
      <c r="G39" s="509"/>
      <c r="H39" s="509"/>
      <c r="I39" s="509"/>
      <c r="J39" s="509"/>
      <c r="K39" s="509"/>
      <c r="L39" s="509"/>
      <c r="M39" s="509"/>
      <c r="N39" s="509"/>
      <c r="O39" s="509"/>
      <c r="P39" s="516"/>
      <c r="Q39" s="105"/>
      <c r="R39" s="38"/>
    </row>
    <row r="40" spans="1:18" s="33" customFormat="1" ht="11.25" x14ac:dyDescent="0.2">
      <c r="A40" s="543"/>
      <c r="B40" s="545"/>
      <c r="C40" s="292"/>
      <c r="D40" s="509"/>
      <c r="E40" s="509"/>
      <c r="F40" s="509"/>
      <c r="G40" s="509"/>
      <c r="H40" s="509"/>
      <c r="I40" s="509"/>
      <c r="J40" s="509"/>
      <c r="K40" s="509"/>
      <c r="L40" s="509"/>
      <c r="M40" s="509"/>
      <c r="N40" s="509"/>
      <c r="O40" s="509"/>
      <c r="P40" s="516"/>
      <c r="Q40" s="105"/>
      <c r="R40" s="38"/>
    </row>
    <row r="41" spans="1:18" s="33" customFormat="1" ht="11.25" x14ac:dyDescent="0.2">
      <c r="A41" s="540"/>
      <c r="B41" s="544"/>
      <c r="C41" s="514"/>
      <c r="D41" s="291"/>
      <c r="E41" s="291"/>
      <c r="F41" s="291"/>
      <c r="G41" s="291"/>
      <c r="H41" s="291"/>
      <c r="I41" s="291"/>
      <c r="J41" s="291"/>
      <c r="K41" s="291"/>
      <c r="L41" s="291"/>
      <c r="M41" s="291"/>
      <c r="N41" s="291"/>
      <c r="O41" s="291"/>
      <c r="P41" s="291"/>
      <c r="Q41" s="105"/>
      <c r="R41" s="38"/>
    </row>
    <row r="42" spans="1:18" s="33" customFormat="1" ht="11.25" x14ac:dyDescent="0.2">
      <c r="A42" s="543"/>
      <c r="B42" s="545"/>
      <c r="C42" s="292"/>
      <c r="D42" s="292"/>
      <c r="E42" s="509"/>
      <c r="F42" s="509"/>
      <c r="G42" s="509"/>
      <c r="H42" s="292"/>
      <c r="I42" s="292"/>
      <c r="J42" s="292"/>
      <c r="K42" s="292"/>
      <c r="L42" s="292"/>
      <c r="M42" s="292"/>
      <c r="N42" s="292"/>
      <c r="O42" s="292"/>
      <c r="P42" s="516"/>
      <c r="Q42" s="105"/>
      <c r="R42" s="38"/>
    </row>
    <row r="43" spans="1:18" s="33" customFormat="1" ht="11.25" x14ac:dyDescent="0.2">
      <c r="A43" s="542"/>
      <c r="B43" s="546"/>
      <c r="C43" s="293"/>
      <c r="D43" s="293"/>
      <c r="E43" s="512"/>
      <c r="F43" s="512"/>
      <c r="G43" s="512"/>
      <c r="H43" s="293"/>
      <c r="I43" s="293"/>
      <c r="J43" s="293"/>
      <c r="K43" s="293"/>
      <c r="L43" s="293"/>
      <c r="M43" s="293"/>
      <c r="N43" s="293"/>
      <c r="O43" s="293"/>
      <c r="P43" s="518"/>
      <c r="Q43" s="105"/>
      <c r="R43" s="38"/>
    </row>
    <row r="44" spans="1:18" s="33" customFormat="1" ht="11.25" x14ac:dyDescent="0.2">
      <c r="A44" s="540"/>
      <c r="B44" s="544"/>
      <c r="C44" s="514"/>
      <c r="D44" s="291"/>
      <c r="E44" s="291"/>
      <c r="F44" s="291"/>
      <c r="G44" s="291"/>
      <c r="H44" s="291"/>
      <c r="I44" s="291"/>
      <c r="J44" s="291"/>
      <c r="K44" s="291"/>
      <c r="L44" s="291"/>
      <c r="M44" s="291"/>
      <c r="N44" s="291"/>
      <c r="O44" s="291"/>
      <c r="P44" s="291"/>
      <c r="Q44" s="105"/>
      <c r="R44" s="38"/>
    </row>
    <row r="45" spans="1:18" s="33" customFormat="1" ht="11.25" x14ac:dyDescent="0.2">
      <c r="A45" s="543"/>
      <c r="B45" s="545"/>
      <c r="C45" s="292"/>
      <c r="D45" s="292"/>
      <c r="E45" s="509"/>
      <c r="F45" s="509"/>
      <c r="G45" s="509"/>
      <c r="H45" s="292"/>
      <c r="I45" s="292"/>
      <c r="J45" s="292"/>
      <c r="K45" s="292"/>
      <c r="L45" s="292"/>
      <c r="M45" s="292"/>
      <c r="N45" s="292"/>
      <c r="O45" s="292"/>
      <c r="P45" s="516"/>
      <c r="Q45" s="105"/>
      <c r="R45" s="38"/>
    </row>
    <row r="46" spans="1:18" s="33" customFormat="1" ht="11.25" x14ac:dyDescent="0.2">
      <c r="A46" s="542"/>
      <c r="B46" s="546"/>
      <c r="C46" s="293"/>
      <c r="D46" s="293"/>
      <c r="E46" s="512"/>
      <c r="F46" s="512"/>
      <c r="G46" s="512"/>
      <c r="H46" s="293"/>
      <c r="I46" s="293"/>
      <c r="J46" s="293"/>
      <c r="K46" s="293"/>
      <c r="L46" s="293"/>
      <c r="M46" s="293"/>
      <c r="N46" s="293"/>
      <c r="O46" s="293"/>
      <c r="P46" s="518"/>
      <c r="Q46" s="105"/>
      <c r="R46" s="38"/>
    </row>
    <row r="47" spans="1:18" s="33" customFormat="1" ht="11.25" x14ac:dyDescent="0.2">
      <c r="A47" s="540"/>
      <c r="B47" s="544"/>
      <c r="C47" s="514"/>
      <c r="D47" s="291"/>
      <c r="E47" s="291"/>
      <c r="F47" s="291"/>
      <c r="G47" s="291"/>
      <c r="H47" s="291"/>
      <c r="I47" s="291"/>
      <c r="J47" s="291"/>
      <c r="K47" s="291"/>
      <c r="L47" s="291"/>
      <c r="M47" s="291"/>
      <c r="N47" s="291"/>
      <c r="O47" s="291"/>
      <c r="P47" s="291"/>
      <c r="Q47" s="105"/>
      <c r="R47" s="38"/>
    </row>
    <row r="48" spans="1:18" s="33" customFormat="1" ht="11.25" x14ac:dyDescent="0.2">
      <c r="A48" s="543"/>
      <c r="B48" s="545"/>
      <c r="C48" s="292"/>
      <c r="D48" s="292"/>
      <c r="E48" s="509"/>
      <c r="F48" s="509"/>
      <c r="G48" s="509"/>
      <c r="H48" s="292"/>
      <c r="I48" s="292"/>
      <c r="J48" s="292"/>
      <c r="K48" s="292"/>
      <c r="L48" s="292"/>
      <c r="M48" s="292"/>
      <c r="N48" s="292"/>
      <c r="O48" s="292"/>
      <c r="P48" s="516"/>
      <c r="Q48" s="105"/>
      <c r="R48" s="38"/>
    </row>
    <row r="49" spans="1:18" s="33" customFormat="1" ht="11.25" x14ac:dyDescent="0.2">
      <c r="A49" s="542"/>
      <c r="B49" s="546"/>
      <c r="C49" s="293"/>
      <c r="D49" s="293"/>
      <c r="E49" s="512"/>
      <c r="F49" s="512"/>
      <c r="G49" s="512"/>
      <c r="H49" s="293"/>
      <c r="I49" s="293"/>
      <c r="J49" s="293"/>
      <c r="K49" s="293"/>
      <c r="L49" s="293"/>
      <c r="M49" s="293"/>
      <c r="N49" s="293"/>
      <c r="O49" s="293"/>
      <c r="P49" s="518"/>
      <c r="Q49" s="105"/>
      <c r="R49" s="38"/>
    </row>
    <row r="50" spans="1:18" s="33" customFormat="1" ht="12.75" customHeight="1" x14ac:dyDescent="0.2">
      <c r="A50" s="521"/>
      <c r="B50" s="522"/>
      <c r="C50" s="289"/>
      <c r="D50" s="289"/>
      <c r="E50" s="289"/>
      <c r="F50" s="289"/>
      <c r="G50" s="289"/>
      <c r="H50" s="289"/>
      <c r="I50" s="289"/>
      <c r="J50" s="289"/>
      <c r="K50" s="289"/>
      <c r="L50" s="289"/>
      <c r="M50" s="289"/>
      <c r="N50" s="289"/>
      <c r="O50" s="289"/>
      <c r="P50" s="289"/>
      <c r="Q50" s="105"/>
      <c r="R50" s="38"/>
    </row>
    <row r="51" spans="1:18" s="33" customFormat="1" ht="12.75" customHeight="1" x14ac:dyDescent="0.2">
      <c r="A51" s="523"/>
      <c r="B51" s="524" t="s">
        <v>438</v>
      </c>
      <c r="C51" s="525"/>
      <c r="D51" s="526" t="s">
        <v>538</v>
      </c>
      <c r="E51" s="527"/>
      <c r="F51" s="527"/>
      <c r="G51" s="527"/>
      <c r="H51" s="527"/>
      <c r="I51" s="527"/>
      <c r="J51" s="527"/>
      <c r="K51" s="527"/>
      <c r="L51" s="527"/>
      <c r="M51" s="527"/>
      <c r="N51" s="527"/>
      <c r="O51" s="527"/>
      <c r="P51" s="528"/>
      <c r="Q51" s="105"/>
      <c r="R51" s="38"/>
    </row>
    <row r="52" spans="1:18" s="33" customFormat="1" ht="12.75" customHeight="1" x14ac:dyDescent="0.2">
      <c r="A52" s="529"/>
      <c r="B52" s="530" t="s">
        <v>439</v>
      </c>
      <c r="C52" s="531"/>
      <c r="D52" s="532" t="s">
        <v>539</v>
      </c>
      <c r="E52" s="277"/>
      <c r="F52" s="277"/>
      <c r="G52" s="277"/>
      <c r="H52" s="277"/>
      <c r="I52" s="277"/>
      <c r="J52" s="277"/>
      <c r="K52" s="277"/>
      <c r="L52" s="277"/>
      <c r="M52" s="277"/>
      <c r="N52" s="277"/>
      <c r="O52" s="277"/>
      <c r="P52" s="533"/>
      <c r="Q52" s="105"/>
      <c r="R52" s="38"/>
    </row>
    <row r="53" spans="1:18" s="33" customFormat="1" ht="12.75" customHeight="1" x14ac:dyDescent="0.2">
      <c r="A53" s="523"/>
      <c r="B53" s="524" t="s">
        <v>202</v>
      </c>
      <c r="C53" s="525"/>
      <c r="D53" s="534" t="s">
        <v>540</v>
      </c>
      <c r="E53" s="535">
        <v>0</v>
      </c>
      <c r="F53" s="535">
        <v>0</v>
      </c>
      <c r="G53" s="535">
        <v>0</v>
      </c>
      <c r="H53" s="535">
        <v>0</v>
      </c>
      <c r="I53" s="535">
        <v>0</v>
      </c>
      <c r="J53" s="535">
        <v>0</v>
      </c>
      <c r="K53" s="535">
        <v>0</v>
      </c>
      <c r="L53" s="535">
        <v>0</v>
      </c>
      <c r="M53" s="535">
        <v>0</v>
      </c>
      <c r="N53" s="535">
        <v>0</v>
      </c>
      <c r="O53" s="535">
        <v>0</v>
      </c>
      <c r="P53" s="536"/>
      <c r="Q53" s="105"/>
      <c r="R53" s="38"/>
    </row>
    <row r="54" spans="1:18" s="33" customFormat="1" ht="12.75" customHeight="1" x14ac:dyDescent="0.2">
      <c r="A54" s="529"/>
      <c r="B54" s="530" t="s">
        <v>440</v>
      </c>
      <c r="C54" s="531"/>
      <c r="D54" s="537" t="s">
        <v>541</v>
      </c>
      <c r="E54" s="538"/>
      <c r="F54" s="538"/>
      <c r="G54" s="538"/>
      <c r="H54" s="538"/>
      <c r="I54" s="538"/>
      <c r="J54" s="538"/>
      <c r="K54" s="538"/>
      <c r="L54" s="538"/>
      <c r="M54" s="538"/>
      <c r="N54" s="538"/>
      <c r="O54" s="538"/>
      <c r="P54" s="539"/>
      <c r="Q54" s="105"/>
      <c r="R54" s="38"/>
    </row>
    <row r="55" spans="1:18" x14ac:dyDescent="0.2">
      <c r="A55" s="311"/>
      <c r="B55" s="311"/>
      <c r="C55" s="311"/>
      <c r="D55" s="311"/>
      <c r="E55" s="311"/>
      <c r="F55" s="311"/>
      <c r="G55" s="311"/>
      <c r="H55" s="311"/>
      <c r="I55" s="311"/>
      <c r="J55" s="311"/>
      <c r="K55" s="311"/>
      <c r="L55" s="311"/>
      <c r="M55" s="311"/>
      <c r="N55" s="311"/>
      <c r="O55" s="311"/>
      <c r="P55" s="311"/>
    </row>
    <row r="56" spans="1:18" x14ac:dyDescent="0.2">
      <c r="A56" s="408"/>
      <c r="B56" s="409"/>
      <c r="C56" s="409"/>
      <c r="D56" s="409"/>
      <c r="E56" s="409"/>
      <c r="F56" s="409"/>
      <c r="G56" s="409"/>
      <c r="H56" s="409"/>
      <c r="I56" s="409"/>
      <c r="J56" s="409"/>
      <c r="K56" s="409"/>
      <c r="L56" s="409"/>
      <c r="M56" s="409"/>
      <c r="N56" s="409"/>
      <c r="O56" s="409"/>
      <c r="P56" s="410"/>
    </row>
    <row r="57" spans="1:18" x14ac:dyDescent="0.2">
      <c r="A57" s="411"/>
      <c r="B57" s="412"/>
      <c r="C57" s="412"/>
      <c r="D57" s="547" t="s">
        <v>542</v>
      </c>
      <c r="F57" s="412"/>
      <c r="G57" s="412"/>
      <c r="H57" s="412"/>
      <c r="I57" s="412"/>
      <c r="J57" s="547" t="s">
        <v>544</v>
      </c>
      <c r="K57" s="412"/>
      <c r="L57" s="412"/>
      <c r="M57" s="412"/>
      <c r="N57" s="412"/>
      <c r="O57" s="412"/>
      <c r="P57" s="413"/>
    </row>
    <row r="58" spans="1:18" x14ac:dyDescent="0.2">
      <c r="A58" s="427"/>
      <c r="B58" s="453"/>
      <c r="C58" s="406" t="s">
        <v>167</v>
      </c>
      <c r="D58" s="406"/>
      <c r="E58" s="406"/>
      <c r="F58" s="406"/>
      <c r="G58" s="406"/>
      <c r="H58" s="415"/>
      <c r="I58" s="406" t="s">
        <v>472</v>
      </c>
      <c r="J58" s="415"/>
      <c r="K58" s="415"/>
      <c r="L58" s="415"/>
      <c r="M58" s="415"/>
      <c r="N58" s="415"/>
      <c r="O58" s="415"/>
      <c r="P58" s="416"/>
    </row>
  </sheetData>
  <customSheetViews>
    <customSheetView guid="{715E90F1-CD54-4010-AF2A-F1142E0A1E81}" showPageBreaks="1" showGridLines="0">
      <pageMargins left="0.19685039370078741" right="0.19685039370078741" top="0.39370078740157483" bottom="0.19685039370078741" header="0.31496062992125984" footer="0.31496062992125984"/>
      <printOptions horizontalCentered="1"/>
      <pageSetup paperSize="122" scale="75" orientation="landscape" r:id="rId1"/>
    </customSheetView>
    <customSheetView guid="{0B53B832-AD86-4C8F-805A-2F70F28121AE}" showPageBreaks="1" showGridLines="0">
      <pageMargins left="0.19685039370078741" right="0.19685039370078741" top="0.39370078740157483" bottom="0.19685039370078741" header="0.31496062992125984" footer="0.31496062992125984"/>
      <printOptions horizontalCentered="1"/>
      <pageSetup paperSize="122" scale="75" orientation="landscape" r:id="rId2"/>
    </customSheetView>
  </customSheetViews>
  <mergeCells count="2">
    <mergeCell ref="A6:I8"/>
    <mergeCell ref="A10:P10"/>
  </mergeCells>
  <conditionalFormatting sqref="D26:O26 D17:O17 D20:O20 D23:O23 D47:O47 D44:O44 F14:O14">
    <cfRule type="expression" dxfId="20" priority="4" stopIfTrue="1">
      <formula>D15&gt;0</formula>
    </cfRule>
  </conditionalFormatting>
  <conditionalFormatting sqref="D41:O41">
    <cfRule type="expression" dxfId="19" priority="3" stopIfTrue="1">
      <formula>D42&gt;0</formula>
    </cfRule>
  </conditionalFormatting>
  <conditionalFormatting sqref="F14:O14">
    <cfRule type="expression" dxfId="18" priority="2" stopIfTrue="1">
      <formula>F15&gt;0</formula>
    </cfRule>
  </conditionalFormatting>
  <conditionalFormatting sqref="F14:O14">
    <cfRule type="expression" dxfId="17" priority="1" stopIfTrue="1">
      <formula>F15&gt;0</formula>
    </cfRule>
  </conditionalFormatting>
  <printOptions horizontalCentered="1"/>
  <pageMargins left="0.19685039370078741" right="0.19685039370078741" top="0.39370078740157483" bottom="0.19685039370078741" header="0.31496062992125984" footer="0.31496062992125984"/>
  <pageSetup scale="75" orientation="landscape" r:id="rId3"/>
  <drawing r:id="rId4"/>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rgb="FFFFC000"/>
  </sheetPr>
  <dimension ref="A1:AX58"/>
  <sheetViews>
    <sheetView showGridLines="0" workbookViewId="0">
      <selection activeCell="A9" sqref="A9"/>
    </sheetView>
  </sheetViews>
  <sheetFormatPr baseColWidth="10" defaultRowHeight="14.25" x14ac:dyDescent="0.2"/>
  <cols>
    <col min="1" max="1" width="8.28515625" style="20" customWidth="1"/>
    <col min="2" max="2" width="32.85546875" style="20" customWidth="1"/>
    <col min="3" max="3" width="6.5703125" style="20" bestFit="1" customWidth="1"/>
    <col min="4" max="14" width="9.85546875" style="20" customWidth="1"/>
    <col min="15" max="15" width="12.5703125" style="20" customWidth="1"/>
    <col min="16" max="16" width="9.85546875" style="20" customWidth="1"/>
    <col min="17" max="16384" width="11.42578125" style="20"/>
  </cols>
  <sheetData>
    <row r="1" spans="1:50" s="297" customFormat="1" x14ac:dyDescent="0.25">
      <c r="A1" s="385" t="str">
        <f>DEPEND</f>
        <v>SECRETARÍA DE COMUNICACIONES Y TRANSPORTES</v>
      </c>
      <c r="B1" s="386"/>
      <c r="C1" s="386"/>
      <c r="D1" s="386"/>
      <c r="E1" s="386"/>
      <c r="F1" s="386"/>
      <c r="G1" s="386"/>
      <c r="H1" s="386"/>
      <c r="I1" s="386"/>
      <c r="J1" s="386"/>
      <c r="K1" s="386"/>
      <c r="L1" s="386"/>
      <c r="M1" s="386"/>
      <c r="N1" s="386"/>
      <c r="O1" s="386"/>
      <c r="P1" s="387"/>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row>
    <row r="2" spans="1:50" s="297" customFormat="1" x14ac:dyDescent="0.25">
      <c r="A2" s="388" t="str">
        <f>SUBS</f>
        <v>SUBSECRETARÍA DE TRANSPORTE</v>
      </c>
      <c r="B2" s="389"/>
      <c r="C2" s="389"/>
      <c r="D2" s="389"/>
      <c r="E2" s="389"/>
      <c r="F2" s="390"/>
      <c r="G2" s="390"/>
      <c r="H2" s="390"/>
      <c r="I2" s="390"/>
      <c r="J2" s="390"/>
      <c r="K2" s="390"/>
      <c r="L2" s="390"/>
      <c r="M2" s="390"/>
      <c r="N2" s="390"/>
      <c r="O2" s="390"/>
      <c r="P2" s="391"/>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row>
    <row r="3" spans="1:50" s="297" customFormat="1" x14ac:dyDescent="0.25">
      <c r="A3" s="388" t="str">
        <f>AREA</f>
        <v xml:space="preserve">DIRECCIÓN GENERAL DE TRANSPORTE FERROVIARIO Y MULTIMODAL </v>
      </c>
      <c r="B3" s="389"/>
      <c r="C3" s="389"/>
      <c r="D3" s="389"/>
      <c r="E3" s="389"/>
      <c r="F3" s="390"/>
      <c r="G3" s="390"/>
      <c r="H3" s="390"/>
      <c r="I3" s="390"/>
      <c r="J3" s="390"/>
      <c r="K3" s="390"/>
      <c r="L3" s="390"/>
      <c r="M3" s="390"/>
      <c r="N3" s="390"/>
      <c r="O3" s="390"/>
      <c r="P3" s="391"/>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row>
    <row r="4" spans="1:50" s="297" customFormat="1" x14ac:dyDescent="0.25">
      <c r="A4" s="423"/>
      <c r="B4" s="389"/>
      <c r="C4" s="389"/>
      <c r="D4" s="389"/>
      <c r="E4" s="389"/>
      <c r="F4" s="390"/>
      <c r="G4" s="390"/>
      <c r="H4" s="390"/>
      <c r="I4" s="390"/>
      <c r="J4" s="390"/>
      <c r="K4" s="390"/>
      <c r="L4" s="390"/>
      <c r="M4" s="390"/>
      <c r="N4" s="390"/>
      <c r="O4" s="390"/>
      <c r="P4" s="391"/>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row>
    <row r="5" spans="1:50" s="297" customFormat="1" x14ac:dyDescent="0.25">
      <c r="A5" s="392" t="str">
        <f>TIPOLICIT&amp;" N° "&amp;LICIT</f>
        <v>INVITACIÓN  NACIONAL N° LO-009000988-N16-2012</v>
      </c>
      <c r="B5" s="389"/>
      <c r="C5" s="389"/>
      <c r="D5" s="389"/>
      <c r="E5" s="389"/>
      <c r="F5" s="390"/>
      <c r="G5" s="390"/>
      <c r="H5" s="390"/>
      <c r="I5" s="390"/>
      <c r="J5" s="390"/>
      <c r="K5" s="390"/>
      <c r="L5" s="390"/>
      <c r="M5" s="390"/>
      <c r="N5" s="390"/>
      <c r="O5" s="390"/>
      <c r="P5" s="393" t="s">
        <v>450</v>
      </c>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row>
    <row r="6" spans="1:50" s="297" customFormat="1" x14ac:dyDescent="0.25">
      <c r="A6" s="731" t="str">
        <f>""&amp;OBRA</f>
        <v>“LA SUPERVISIÓN DE LA INSTALACIÓN DE DISPOSITIVOS DE SEGURIDAD EN LOS CRUCES A NIVEL DE DIVERSAS LÍNEAS FERROVIARIAS CON OTRAS VIALIDADES QUE SE UBICARÁN EN TODA LA REPÚBLICA MEXICANA”</v>
      </c>
      <c r="B6" s="732"/>
      <c r="C6" s="732"/>
      <c r="D6" s="732"/>
      <c r="E6" s="732"/>
      <c r="F6" s="732"/>
      <c r="G6" s="732"/>
      <c r="H6" s="732"/>
      <c r="I6" s="732"/>
      <c r="J6" s="390"/>
      <c r="K6" s="390"/>
      <c r="L6" s="500" t="s">
        <v>485</v>
      </c>
      <c r="M6" s="501"/>
      <c r="N6" s="502"/>
      <c r="O6" s="390"/>
      <c r="P6" s="393" t="s">
        <v>620</v>
      </c>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row>
    <row r="7" spans="1:50" s="297" customFormat="1" x14ac:dyDescent="0.25">
      <c r="A7" s="733"/>
      <c r="B7" s="732"/>
      <c r="C7" s="732"/>
      <c r="D7" s="732"/>
      <c r="E7" s="732"/>
      <c r="F7" s="732"/>
      <c r="G7" s="732"/>
      <c r="H7" s="732"/>
      <c r="I7" s="732"/>
      <c r="J7" s="390"/>
      <c r="K7" s="390"/>
      <c r="L7" s="500" t="s">
        <v>486</v>
      </c>
      <c r="M7" s="503" t="s">
        <v>443</v>
      </c>
      <c r="N7" s="504"/>
      <c r="O7" s="390"/>
      <c r="P7" s="394" t="str">
        <f>"FECHA: "&amp;TEXT(FECHALICIT,"DD-MMM-AAAA")</f>
        <v>FECHA: 02-jul-2012</v>
      </c>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row>
    <row r="8" spans="1:50" s="297" customFormat="1" x14ac:dyDescent="0.25">
      <c r="A8" s="733"/>
      <c r="B8" s="732"/>
      <c r="C8" s="732"/>
      <c r="D8" s="732"/>
      <c r="E8" s="732"/>
      <c r="F8" s="732"/>
      <c r="G8" s="732"/>
      <c r="H8" s="732"/>
      <c r="I8" s="732"/>
      <c r="J8" s="390"/>
      <c r="K8" s="390"/>
      <c r="L8" s="500" t="s">
        <v>487</v>
      </c>
      <c r="M8" s="503"/>
      <c r="N8" s="468" t="s">
        <v>488</v>
      </c>
      <c r="O8" s="390"/>
      <c r="P8" s="394" t="s">
        <v>564</v>
      </c>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row>
    <row r="9" spans="1:50" s="297" customFormat="1" x14ac:dyDescent="0.25">
      <c r="A9" s="395"/>
      <c r="B9" s="396"/>
      <c r="C9" s="396"/>
      <c r="D9" s="396"/>
      <c r="E9" s="396"/>
      <c r="F9" s="396"/>
      <c r="G9" s="396"/>
      <c r="H9" s="396"/>
      <c r="I9" s="396"/>
      <c r="J9" s="396"/>
      <c r="K9" s="396"/>
      <c r="L9" s="396"/>
      <c r="M9" s="396"/>
      <c r="N9" s="396"/>
      <c r="O9" s="396"/>
      <c r="P9" s="397"/>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row>
    <row r="10" spans="1:50" s="38" customFormat="1" ht="22.5" customHeight="1" x14ac:dyDescent="0.2">
      <c r="A10" s="776" t="s">
        <v>448</v>
      </c>
      <c r="B10" s="776"/>
      <c r="C10" s="776"/>
      <c r="D10" s="776"/>
      <c r="E10" s="776"/>
      <c r="F10" s="776"/>
      <c r="G10" s="776"/>
      <c r="H10" s="776"/>
      <c r="I10" s="776"/>
      <c r="J10" s="776"/>
      <c r="K10" s="776"/>
      <c r="L10" s="776"/>
      <c r="M10" s="776"/>
      <c r="N10" s="776"/>
      <c r="O10" s="776"/>
      <c r="P10" s="776"/>
    </row>
    <row r="11" spans="1:50" s="33" customFormat="1" ht="11.25" x14ac:dyDescent="0.2">
      <c r="A11" s="280"/>
      <c r="B11" s="280"/>
      <c r="C11" s="281"/>
      <c r="D11" s="163" t="s">
        <v>442</v>
      </c>
      <c r="E11" s="66"/>
      <c r="F11" s="66"/>
      <c r="G11" s="282"/>
      <c r="H11" s="282"/>
      <c r="I11" s="282"/>
      <c r="J11" s="282"/>
      <c r="K11" s="282"/>
      <c r="L11" s="282"/>
      <c r="M11" s="282"/>
      <c r="N11" s="282"/>
      <c r="O11" s="66"/>
      <c r="P11" s="283" t="s">
        <v>145</v>
      </c>
    </row>
    <row r="12" spans="1:50" s="33" customFormat="1" ht="11.25" x14ac:dyDescent="0.2">
      <c r="A12" s="284" t="s">
        <v>185</v>
      </c>
      <c r="B12" s="284" t="s">
        <v>124</v>
      </c>
      <c r="C12" s="285" t="s">
        <v>186</v>
      </c>
      <c r="D12" s="505" t="s">
        <v>370</v>
      </c>
      <c r="E12" s="505" t="s">
        <v>371</v>
      </c>
      <c r="F12" s="505" t="s">
        <v>372</v>
      </c>
      <c r="G12" s="505" t="s">
        <v>373</v>
      </c>
      <c r="H12" s="505" t="s">
        <v>374</v>
      </c>
      <c r="I12" s="505" t="s">
        <v>375</v>
      </c>
      <c r="J12" s="505" t="s">
        <v>376</v>
      </c>
      <c r="K12" s="505" t="s">
        <v>377</v>
      </c>
      <c r="L12" s="505" t="s">
        <v>378</v>
      </c>
      <c r="M12" s="505" t="s">
        <v>379</v>
      </c>
      <c r="N12" s="505" t="s">
        <v>380</v>
      </c>
      <c r="O12" s="505" t="s">
        <v>381</v>
      </c>
      <c r="P12" s="284" t="s">
        <v>382</v>
      </c>
    </row>
    <row r="13" spans="1:50" s="33" customFormat="1" ht="11.25" x14ac:dyDescent="0.2">
      <c r="A13" s="287"/>
      <c r="B13" s="287"/>
      <c r="C13" s="288"/>
      <c r="D13" s="288"/>
      <c r="E13" s="288"/>
      <c r="F13" s="288"/>
      <c r="G13" s="288"/>
      <c r="H13" s="288"/>
      <c r="I13" s="288"/>
      <c r="J13" s="288"/>
      <c r="K13" s="288"/>
      <c r="L13" s="288"/>
      <c r="M13" s="288"/>
      <c r="N13" s="288"/>
      <c r="O13" s="288"/>
      <c r="P13" s="289"/>
    </row>
    <row r="14" spans="1:50" s="33" customFormat="1" ht="11.25" x14ac:dyDescent="0.2">
      <c r="A14" s="540"/>
      <c r="B14" s="540"/>
      <c r="C14" s="506"/>
      <c r="D14" s="507" t="s">
        <v>534</v>
      </c>
      <c r="E14" s="290" t="s">
        <v>445</v>
      </c>
      <c r="F14" s="290"/>
      <c r="G14" s="290"/>
      <c r="H14" s="290"/>
      <c r="I14" s="290"/>
      <c r="J14" s="290"/>
      <c r="K14" s="290"/>
      <c r="L14" s="290"/>
      <c r="M14" s="290"/>
      <c r="N14" s="290"/>
      <c r="O14" s="290"/>
      <c r="P14" s="290"/>
    </row>
    <row r="15" spans="1:50" s="33" customFormat="1" ht="11.25" x14ac:dyDescent="0.2">
      <c r="A15" s="541" t="s">
        <v>444</v>
      </c>
      <c r="B15" s="541" t="s">
        <v>543</v>
      </c>
      <c r="C15" s="508" t="s">
        <v>533</v>
      </c>
      <c r="D15" s="508" t="s">
        <v>535</v>
      </c>
      <c r="E15" s="509" t="s">
        <v>188</v>
      </c>
      <c r="F15" s="509"/>
      <c r="G15" s="509"/>
      <c r="H15" s="509"/>
      <c r="I15" s="509"/>
      <c r="J15" s="509"/>
      <c r="K15" s="509"/>
      <c r="L15" s="509"/>
      <c r="M15" s="509"/>
      <c r="N15" s="509"/>
      <c r="O15" s="509"/>
      <c r="P15" s="508" t="s">
        <v>537</v>
      </c>
    </row>
    <row r="16" spans="1:50" s="33" customFormat="1" ht="11.25" x14ac:dyDescent="0.2">
      <c r="A16" s="542"/>
      <c r="B16" s="542"/>
      <c r="C16" s="510"/>
      <c r="D16" s="511" t="s">
        <v>536</v>
      </c>
      <c r="E16" s="512" t="s">
        <v>175</v>
      </c>
      <c r="F16" s="512"/>
      <c r="G16" s="512"/>
      <c r="H16" s="512"/>
      <c r="I16" s="512"/>
      <c r="J16" s="512"/>
      <c r="K16" s="512"/>
      <c r="L16" s="512"/>
      <c r="M16" s="512"/>
      <c r="N16" s="512"/>
      <c r="O16" s="512"/>
      <c r="P16" s="513"/>
    </row>
    <row r="17" spans="1:21" s="33" customFormat="1" ht="11.25" x14ac:dyDescent="0.2">
      <c r="A17" s="540"/>
      <c r="B17" s="540"/>
      <c r="C17" s="514"/>
      <c r="D17" s="291"/>
      <c r="E17" s="291"/>
      <c r="F17" s="291"/>
      <c r="G17" s="291"/>
      <c r="H17" s="291"/>
      <c r="I17" s="291"/>
      <c r="J17" s="291"/>
      <c r="K17" s="291"/>
      <c r="L17" s="291"/>
      <c r="M17" s="291"/>
      <c r="N17" s="291"/>
      <c r="O17" s="291"/>
      <c r="P17" s="291"/>
    </row>
    <row r="18" spans="1:21" s="33" customFormat="1" ht="11.25" x14ac:dyDescent="0.2">
      <c r="A18" s="543"/>
      <c r="B18" s="543"/>
      <c r="C18" s="515"/>
      <c r="D18" s="292"/>
      <c r="E18" s="292"/>
      <c r="F18" s="292"/>
      <c r="G18" s="292"/>
      <c r="H18" s="292"/>
      <c r="I18" s="292"/>
      <c r="J18" s="292"/>
      <c r="K18" s="292"/>
      <c r="L18" s="292"/>
      <c r="M18" s="292"/>
      <c r="N18" s="292"/>
      <c r="O18" s="292"/>
      <c r="P18" s="516"/>
      <c r="Q18" s="286"/>
      <c r="R18" s="286"/>
    </row>
    <row r="19" spans="1:21" s="33" customFormat="1" ht="11.25" x14ac:dyDescent="0.2">
      <c r="A19" s="542"/>
      <c r="B19" s="542"/>
      <c r="C19" s="517"/>
      <c r="D19" s="512"/>
      <c r="E19" s="512"/>
      <c r="F19" s="512"/>
      <c r="G19" s="512"/>
      <c r="H19" s="512"/>
      <c r="I19" s="512"/>
      <c r="J19" s="512"/>
      <c r="K19" s="512"/>
      <c r="L19" s="512"/>
      <c r="M19" s="512"/>
      <c r="N19" s="512"/>
      <c r="O19" s="512"/>
      <c r="P19" s="518"/>
    </row>
    <row r="20" spans="1:21" s="33" customFormat="1" ht="11.25" x14ac:dyDescent="0.2">
      <c r="A20" s="540"/>
      <c r="B20" s="540"/>
      <c r="C20" s="514"/>
      <c r="D20" s="291"/>
      <c r="E20" s="291"/>
      <c r="F20" s="291"/>
      <c r="G20" s="291"/>
      <c r="H20" s="291"/>
      <c r="I20" s="291"/>
      <c r="J20" s="291"/>
      <c r="K20" s="291"/>
      <c r="L20" s="291"/>
      <c r="M20" s="291"/>
      <c r="N20" s="291"/>
      <c r="O20" s="291"/>
      <c r="P20" s="291"/>
    </row>
    <row r="21" spans="1:21" s="33" customFormat="1" ht="11.25" x14ac:dyDescent="0.2">
      <c r="A21" s="543"/>
      <c r="B21" s="543"/>
      <c r="C21" s="515"/>
      <c r="D21" s="292"/>
      <c r="E21" s="292"/>
      <c r="F21" s="292"/>
      <c r="G21" s="292"/>
      <c r="H21" s="292"/>
      <c r="I21" s="292"/>
      <c r="J21" s="292"/>
      <c r="K21" s="292"/>
      <c r="L21" s="292"/>
      <c r="M21" s="292"/>
      <c r="N21" s="292"/>
      <c r="O21" s="292"/>
      <c r="P21" s="516"/>
    </row>
    <row r="22" spans="1:21" s="33" customFormat="1" ht="11.25" x14ac:dyDescent="0.2">
      <c r="A22" s="542"/>
      <c r="B22" s="542"/>
      <c r="C22" s="517"/>
      <c r="D22" s="512"/>
      <c r="E22" s="512"/>
      <c r="F22" s="512"/>
      <c r="G22" s="512"/>
      <c r="H22" s="512"/>
      <c r="I22" s="512"/>
      <c r="J22" s="512"/>
      <c r="K22" s="512"/>
      <c r="L22" s="512"/>
      <c r="M22" s="512"/>
      <c r="N22" s="512"/>
      <c r="O22" s="512"/>
      <c r="P22" s="518"/>
    </row>
    <row r="23" spans="1:21" s="33" customFormat="1" ht="11.25" x14ac:dyDescent="0.2">
      <c r="A23" s="540"/>
      <c r="B23" s="540"/>
      <c r="C23" s="514"/>
      <c r="D23" s="291"/>
      <c r="E23" s="291"/>
      <c r="F23" s="291"/>
      <c r="G23" s="291"/>
      <c r="H23" s="291"/>
      <c r="I23" s="291"/>
      <c r="J23" s="291"/>
      <c r="K23" s="291"/>
      <c r="L23" s="291"/>
      <c r="M23" s="291"/>
      <c r="N23" s="291"/>
      <c r="O23" s="291"/>
      <c r="P23" s="291"/>
    </row>
    <row r="24" spans="1:21" s="33" customFormat="1" ht="11.25" x14ac:dyDescent="0.2">
      <c r="A24" s="543"/>
      <c r="B24" s="543"/>
      <c r="C24" s="515"/>
      <c r="D24" s="292"/>
      <c r="E24" s="292"/>
      <c r="F24" s="292"/>
      <c r="G24" s="292"/>
      <c r="H24" s="292"/>
      <c r="I24" s="292"/>
      <c r="J24" s="292"/>
      <c r="K24" s="292"/>
      <c r="L24" s="292"/>
      <c r="M24" s="292"/>
      <c r="N24" s="292"/>
      <c r="O24" s="292"/>
      <c r="P24" s="516"/>
    </row>
    <row r="25" spans="1:21" s="33" customFormat="1" ht="11.25" x14ac:dyDescent="0.2">
      <c r="A25" s="542"/>
      <c r="B25" s="542"/>
      <c r="C25" s="293"/>
      <c r="D25" s="512"/>
      <c r="E25" s="512"/>
      <c r="F25" s="512"/>
      <c r="G25" s="512"/>
      <c r="H25" s="512"/>
      <c r="I25" s="512"/>
      <c r="J25" s="512"/>
      <c r="K25" s="512"/>
      <c r="L25" s="512"/>
      <c r="M25" s="512"/>
      <c r="N25" s="512"/>
      <c r="O25" s="512"/>
      <c r="P25" s="518"/>
    </row>
    <row r="26" spans="1:21" s="33" customFormat="1" ht="11.25" x14ac:dyDescent="0.2">
      <c r="A26" s="540"/>
      <c r="B26" s="544"/>
      <c r="C26" s="514"/>
      <c r="D26" s="291"/>
      <c r="E26" s="291"/>
      <c r="F26" s="291"/>
      <c r="G26" s="291"/>
      <c r="H26" s="291"/>
      <c r="I26" s="291"/>
      <c r="J26" s="291"/>
      <c r="K26" s="291"/>
      <c r="L26" s="291"/>
      <c r="M26" s="291"/>
      <c r="N26" s="291"/>
      <c r="O26" s="291"/>
      <c r="P26" s="519"/>
      <c r="Q26" s="105"/>
      <c r="R26" s="38"/>
      <c r="S26" s="38"/>
      <c r="T26" s="38"/>
      <c r="U26" s="106"/>
    </row>
    <row r="27" spans="1:21" s="33" customFormat="1" ht="11.25" x14ac:dyDescent="0.2">
      <c r="A27" s="543"/>
      <c r="B27" s="545"/>
      <c r="C27" s="292"/>
      <c r="D27" s="292"/>
      <c r="E27" s="292"/>
      <c r="F27" s="292"/>
      <c r="G27" s="292"/>
      <c r="H27" s="292"/>
      <c r="I27" s="292"/>
      <c r="J27" s="292"/>
      <c r="K27" s="292"/>
      <c r="L27" s="292"/>
      <c r="M27" s="292"/>
      <c r="N27" s="292"/>
      <c r="O27" s="292"/>
      <c r="P27" s="516"/>
      <c r="Q27" s="105"/>
      <c r="R27" s="38"/>
      <c r="S27" s="38"/>
      <c r="T27" s="38"/>
      <c r="U27" s="106"/>
    </row>
    <row r="28" spans="1:21" s="33" customFormat="1" ht="11.25" x14ac:dyDescent="0.2">
      <c r="A28" s="542"/>
      <c r="B28" s="546"/>
      <c r="C28" s="293"/>
      <c r="D28" s="512"/>
      <c r="E28" s="512"/>
      <c r="F28" s="512"/>
      <c r="G28" s="512"/>
      <c r="H28" s="512"/>
      <c r="I28" s="512"/>
      <c r="J28" s="512"/>
      <c r="K28" s="512"/>
      <c r="L28" s="512"/>
      <c r="M28" s="512"/>
      <c r="N28" s="512"/>
      <c r="O28" s="512"/>
      <c r="P28" s="518"/>
      <c r="Q28" s="105"/>
      <c r="R28" s="38"/>
    </row>
    <row r="29" spans="1:21" s="33" customFormat="1" ht="11.25" x14ac:dyDescent="0.2">
      <c r="A29" s="540"/>
      <c r="B29" s="544"/>
      <c r="C29" s="520"/>
      <c r="D29" s="76"/>
      <c r="E29" s="76"/>
      <c r="F29" s="76"/>
      <c r="G29" s="76"/>
      <c r="H29" s="76"/>
      <c r="I29" s="76"/>
      <c r="J29" s="76"/>
      <c r="K29" s="76"/>
      <c r="L29" s="76"/>
      <c r="M29" s="76"/>
      <c r="N29" s="76"/>
      <c r="O29" s="76"/>
      <c r="P29" s="291"/>
      <c r="Q29" s="105"/>
      <c r="R29" s="38"/>
    </row>
    <row r="30" spans="1:21" s="33" customFormat="1" ht="11.25" x14ac:dyDescent="0.2">
      <c r="A30" s="543"/>
      <c r="B30" s="545"/>
      <c r="C30" s="292"/>
      <c r="D30" s="509"/>
      <c r="E30" s="509"/>
      <c r="F30" s="509"/>
      <c r="G30" s="509"/>
      <c r="H30" s="509"/>
      <c r="I30" s="509"/>
      <c r="J30" s="509"/>
      <c r="K30" s="509"/>
      <c r="L30" s="509"/>
      <c r="M30" s="509"/>
      <c r="N30" s="509"/>
      <c r="O30" s="509"/>
      <c r="P30" s="516"/>
      <c r="Q30" s="105"/>
      <c r="R30" s="38"/>
    </row>
    <row r="31" spans="1:21" s="33" customFormat="1" ht="11.25" x14ac:dyDescent="0.2">
      <c r="A31" s="542"/>
      <c r="B31" s="546"/>
      <c r="C31" s="293"/>
      <c r="D31" s="512"/>
      <c r="E31" s="512"/>
      <c r="F31" s="512"/>
      <c r="G31" s="512"/>
      <c r="H31" s="512"/>
      <c r="I31" s="512"/>
      <c r="J31" s="512"/>
      <c r="K31" s="512"/>
      <c r="L31" s="512"/>
      <c r="M31" s="512"/>
      <c r="N31" s="512"/>
      <c r="O31" s="512"/>
      <c r="P31" s="518"/>
      <c r="Q31" s="105"/>
      <c r="R31" s="38"/>
    </row>
    <row r="32" spans="1:21" s="33" customFormat="1" ht="11.25" x14ac:dyDescent="0.2">
      <c r="A32" s="540"/>
      <c r="B32" s="544"/>
      <c r="C32" s="520"/>
      <c r="D32" s="76"/>
      <c r="E32" s="76"/>
      <c r="F32" s="76"/>
      <c r="G32" s="76"/>
      <c r="H32" s="76"/>
      <c r="I32" s="76"/>
      <c r="J32" s="76"/>
      <c r="K32" s="76"/>
      <c r="L32" s="76"/>
      <c r="M32" s="76"/>
      <c r="N32" s="76"/>
      <c r="O32" s="76"/>
      <c r="P32" s="291"/>
      <c r="Q32" s="105"/>
      <c r="R32" s="38"/>
    </row>
    <row r="33" spans="1:18" s="33" customFormat="1" ht="11.25" x14ac:dyDescent="0.2">
      <c r="A33" s="543"/>
      <c r="B33" s="545"/>
      <c r="C33" s="292"/>
      <c r="D33" s="509"/>
      <c r="E33" s="509"/>
      <c r="F33" s="509"/>
      <c r="G33" s="509"/>
      <c r="H33" s="509"/>
      <c r="I33" s="509"/>
      <c r="J33" s="509"/>
      <c r="K33" s="509"/>
      <c r="L33" s="509"/>
      <c r="M33" s="509"/>
      <c r="N33" s="509"/>
      <c r="O33" s="509"/>
      <c r="P33" s="516"/>
      <c r="Q33" s="105"/>
      <c r="R33" s="38"/>
    </row>
    <row r="34" spans="1:18" s="33" customFormat="1" ht="11.25" x14ac:dyDescent="0.2">
      <c r="A34" s="542"/>
      <c r="B34" s="546"/>
      <c r="C34" s="293"/>
      <c r="D34" s="512"/>
      <c r="E34" s="512"/>
      <c r="F34" s="512"/>
      <c r="G34" s="512"/>
      <c r="H34" s="512"/>
      <c r="I34" s="512"/>
      <c r="J34" s="512"/>
      <c r="K34" s="512"/>
      <c r="L34" s="512"/>
      <c r="M34" s="512"/>
      <c r="N34" s="512"/>
      <c r="O34" s="512"/>
      <c r="P34" s="518"/>
      <c r="Q34" s="105"/>
      <c r="R34" s="38"/>
    </row>
    <row r="35" spans="1:18" s="33" customFormat="1" ht="11.25" x14ac:dyDescent="0.2">
      <c r="A35" s="540"/>
      <c r="B35" s="544"/>
      <c r="C35" s="520"/>
      <c r="D35" s="76"/>
      <c r="E35" s="76"/>
      <c r="F35" s="76"/>
      <c r="G35" s="76"/>
      <c r="H35" s="76"/>
      <c r="I35" s="76"/>
      <c r="J35" s="76"/>
      <c r="K35" s="76"/>
      <c r="L35" s="76"/>
      <c r="M35" s="76"/>
      <c r="N35" s="76"/>
      <c r="O35" s="76"/>
      <c r="P35" s="291"/>
      <c r="Q35" s="105"/>
      <c r="R35" s="38"/>
    </row>
    <row r="36" spans="1:18" s="33" customFormat="1" ht="11.25" x14ac:dyDescent="0.2">
      <c r="A36" s="543"/>
      <c r="B36" s="545"/>
      <c r="C36" s="292"/>
      <c r="D36" s="509"/>
      <c r="E36" s="509"/>
      <c r="F36" s="509"/>
      <c r="G36" s="509"/>
      <c r="H36" s="509"/>
      <c r="I36" s="509"/>
      <c r="J36" s="509"/>
      <c r="K36" s="509"/>
      <c r="L36" s="509"/>
      <c r="M36" s="509"/>
      <c r="N36" s="509"/>
      <c r="O36" s="509"/>
      <c r="P36" s="516"/>
      <c r="Q36" s="105"/>
      <c r="R36" s="38"/>
    </row>
    <row r="37" spans="1:18" s="33" customFormat="1" ht="11.25" x14ac:dyDescent="0.2">
      <c r="A37" s="542"/>
      <c r="B37" s="546"/>
      <c r="C37" s="293"/>
      <c r="D37" s="512"/>
      <c r="E37" s="512"/>
      <c r="F37" s="512"/>
      <c r="G37" s="512"/>
      <c r="H37" s="512"/>
      <c r="I37" s="512"/>
      <c r="J37" s="512"/>
      <c r="K37" s="512"/>
      <c r="L37" s="512"/>
      <c r="M37" s="512"/>
      <c r="N37" s="512"/>
      <c r="O37" s="512"/>
      <c r="P37" s="518"/>
      <c r="Q37" s="105"/>
      <c r="R37" s="38"/>
    </row>
    <row r="38" spans="1:18" s="33" customFormat="1" ht="11.25" x14ac:dyDescent="0.2">
      <c r="A38" s="543"/>
      <c r="B38" s="545"/>
      <c r="C38" s="292"/>
      <c r="D38" s="509"/>
      <c r="E38" s="509"/>
      <c r="F38" s="509"/>
      <c r="G38" s="509"/>
      <c r="H38" s="509"/>
      <c r="I38" s="509"/>
      <c r="J38" s="509"/>
      <c r="K38" s="509"/>
      <c r="L38" s="509"/>
      <c r="M38" s="509"/>
      <c r="N38" s="509"/>
      <c r="O38" s="509"/>
      <c r="P38" s="516"/>
      <c r="Q38" s="105"/>
      <c r="R38" s="38"/>
    </row>
    <row r="39" spans="1:18" s="33" customFormat="1" ht="11.25" x14ac:dyDescent="0.2">
      <c r="A39" s="543"/>
      <c r="B39" s="545"/>
      <c r="C39" s="292"/>
      <c r="D39" s="509"/>
      <c r="E39" s="509"/>
      <c r="F39" s="509"/>
      <c r="G39" s="509"/>
      <c r="H39" s="509"/>
      <c r="I39" s="509"/>
      <c r="J39" s="509"/>
      <c r="K39" s="509"/>
      <c r="L39" s="509"/>
      <c r="M39" s="509"/>
      <c r="N39" s="509"/>
      <c r="O39" s="509"/>
      <c r="P39" s="516"/>
      <c r="Q39" s="105"/>
      <c r="R39" s="38"/>
    </row>
    <row r="40" spans="1:18" s="33" customFormat="1" ht="11.25" x14ac:dyDescent="0.2">
      <c r="A40" s="543"/>
      <c r="B40" s="545"/>
      <c r="C40" s="292"/>
      <c r="D40" s="509"/>
      <c r="E40" s="509"/>
      <c r="F40" s="509"/>
      <c r="G40" s="509"/>
      <c r="H40" s="509"/>
      <c r="I40" s="509"/>
      <c r="J40" s="509"/>
      <c r="K40" s="509"/>
      <c r="L40" s="509"/>
      <c r="M40" s="509"/>
      <c r="N40" s="509"/>
      <c r="O40" s="509"/>
      <c r="P40" s="516"/>
      <c r="Q40" s="105"/>
      <c r="R40" s="38"/>
    </row>
    <row r="41" spans="1:18" s="33" customFormat="1" ht="11.25" x14ac:dyDescent="0.2">
      <c r="A41" s="540"/>
      <c r="B41" s="544"/>
      <c r="C41" s="514"/>
      <c r="D41" s="291"/>
      <c r="E41" s="291"/>
      <c r="F41" s="291"/>
      <c r="G41" s="291"/>
      <c r="H41" s="291"/>
      <c r="I41" s="291"/>
      <c r="J41" s="291"/>
      <c r="K41" s="291"/>
      <c r="L41" s="291"/>
      <c r="M41" s="291"/>
      <c r="N41" s="291"/>
      <c r="O41" s="291"/>
      <c r="P41" s="291"/>
      <c r="Q41" s="105"/>
      <c r="R41" s="38"/>
    </row>
    <row r="42" spans="1:18" s="33" customFormat="1" ht="11.25" x14ac:dyDescent="0.2">
      <c r="A42" s="543"/>
      <c r="B42" s="545"/>
      <c r="C42" s="292"/>
      <c r="D42" s="292"/>
      <c r="E42" s="509"/>
      <c r="F42" s="509"/>
      <c r="G42" s="509"/>
      <c r="H42" s="292"/>
      <c r="I42" s="292"/>
      <c r="J42" s="292"/>
      <c r="K42" s="292"/>
      <c r="L42" s="292"/>
      <c r="M42" s="292"/>
      <c r="N42" s="292"/>
      <c r="O42" s="292"/>
      <c r="P42" s="516"/>
      <c r="Q42" s="105"/>
      <c r="R42" s="38"/>
    </row>
    <row r="43" spans="1:18" s="33" customFormat="1" ht="11.25" x14ac:dyDescent="0.2">
      <c r="A43" s="542"/>
      <c r="B43" s="546"/>
      <c r="C43" s="293"/>
      <c r="D43" s="293"/>
      <c r="E43" s="512"/>
      <c r="F43" s="512"/>
      <c r="G43" s="512"/>
      <c r="H43" s="293"/>
      <c r="I43" s="293"/>
      <c r="J43" s="293"/>
      <c r="K43" s="293"/>
      <c r="L43" s="293"/>
      <c r="M43" s="293"/>
      <c r="N43" s="293"/>
      <c r="O43" s="293"/>
      <c r="P43" s="518"/>
      <c r="Q43" s="105"/>
      <c r="R43" s="38"/>
    </row>
    <row r="44" spans="1:18" s="33" customFormat="1" ht="11.25" x14ac:dyDescent="0.2">
      <c r="A44" s="540"/>
      <c r="B44" s="544"/>
      <c r="C44" s="514"/>
      <c r="D44" s="291"/>
      <c r="E44" s="291"/>
      <c r="F44" s="291"/>
      <c r="G44" s="291"/>
      <c r="H44" s="291"/>
      <c r="I44" s="291"/>
      <c r="J44" s="291"/>
      <c r="K44" s="291"/>
      <c r="L44" s="291"/>
      <c r="M44" s="291"/>
      <c r="N44" s="291"/>
      <c r="O44" s="291"/>
      <c r="P44" s="291"/>
      <c r="Q44" s="105"/>
      <c r="R44" s="38"/>
    </row>
    <row r="45" spans="1:18" s="33" customFormat="1" ht="11.25" x14ac:dyDescent="0.2">
      <c r="A45" s="543"/>
      <c r="B45" s="545"/>
      <c r="C45" s="292"/>
      <c r="D45" s="292"/>
      <c r="E45" s="509"/>
      <c r="F45" s="509"/>
      <c r="G45" s="509"/>
      <c r="H45" s="292"/>
      <c r="I45" s="292"/>
      <c r="J45" s="292"/>
      <c r="K45" s="292"/>
      <c r="L45" s="292"/>
      <c r="M45" s="292"/>
      <c r="N45" s="292"/>
      <c r="O45" s="292"/>
      <c r="P45" s="516"/>
      <c r="Q45" s="105"/>
      <c r="R45" s="38"/>
    </row>
    <row r="46" spans="1:18" s="33" customFormat="1" ht="11.25" x14ac:dyDescent="0.2">
      <c r="A46" s="542"/>
      <c r="B46" s="546"/>
      <c r="C46" s="293"/>
      <c r="D46" s="293"/>
      <c r="E46" s="512"/>
      <c r="F46" s="512"/>
      <c r="G46" s="512"/>
      <c r="H46" s="293"/>
      <c r="I46" s="293"/>
      <c r="J46" s="293"/>
      <c r="K46" s="293"/>
      <c r="L46" s="293"/>
      <c r="M46" s="293"/>
      <c r="N46" s="293"/>
      <c r="O46" s="293"/>
      <c r="P46" s="518"/>
      <c r="Q46" s="105"/>
      <c r="R46" s="38"/>
    </row>
    <row r="47" spans="1:18" s="33" customFormat="1" ht="11.25" x14ac:dyDescent="0.2">
      <c r="A47" s="540"/>
      <c r="B47" s="544"/>
      <c r="C47" s="514"/>
      <c r="D47" s="291"/>
      <c r="E47" s="291"/>
      <c r="F47" s="291"/>
      <c r="G47" s="291"/>
      <c r="H47" s="291"/>
      <c r="I47" s="291"/>
      <c r="J47" s="291"/>
      <c r="K47" s="291"/>
      <c r="L47" s="291"/>
      <c r="M47" s="291"/>
      <c r="N47" s="291"/>
      <c r="O47" s="291"/>
      <c r="P47" s="291"/>
      <c r="Q47" s="105"/>
      <c r="R47" s="38"/>
    </row>
    <row r="48" spans="1:18" s="33" customFormat="1" ht="11.25" x14ac:dyDescent="0.2">
      <c r="A48" s="543"/>
      <c r="B48" s="545"/>
      <c r="C48" s="292"/>
      <c r="D48" s="292"/>
      <c r="E48" s="509"/>
      <c r="F48" s="509"/>
      <c r="G48" s="509"/>
      <c r="H48" s="292"/>
      <c r="I48" s="292"/>
      <c r="J48" s="292"/>
      <c r="K48" s="292"/>
      <c r="L48" s="292"/>
      <c r="M48" s="292"/>
      <c r="N48" s="292"/>
      <c r="O48" s="292"/>
      <c r="P48" s="516"/>
      <c r="Q48" s="105"/>
      <c r="R48" s="38"/>
    </row>
    <row r="49" spans="1:18" s="33" customFormat="1" ht="11.25" x14ac:dyDescent="0.2">
      <c r="A49" s="542"/>
      <c r="B49" s="546"/>
      <c r="C49" s="293"/>
      <c r="D49" s="293"/>
      <c r="E49" s="512"/>
      <c r="F49" s="512"/>
      <c r="G49" s="512"/>
      <c r="H49" s="293"/>
      <c r="I49" s="293"/>
      <c r="J49" s="293"/>
      <c r="K49" s="293"/>
      <c r="L49" s="293"/>
      <c r="M49" s="293"/>
      <c r="N49" s="293"/>
      <c r="O49" s="293"/>
      <c r="P49" s="518"/>
      <c r="Q49" s="105"/>
      <c r="R49" s="38"/>
    </row>
    <row r="50" spans="1:18" s="33" customFormat="1" ht="12.75" customHeight="1" x14ac:dyDescent="0.2">
      <c r="A50" s="521"/>
      <c r="B50" s="522"/>
      <c r="C50" s="289"/>
      <c r="D50" s="289"/>
      <c r="E50" s="289"/>
      <c r="F50" s="289"/>
      <c r="G50" s="289"/>
      <c r="H50" s="289"/>
      <c r="I50" s="289"/>
      <c r="J50" s="289"/>
      <c r="K50" s="289"/>
      <c r="L50" s="289"/>
      <c r="M50" s="289"/>
      <c r="N50" s="289"/>
      <c r="O50" s="289"/>
      <c r="P50" s="289"/>
      <c r="Q50" s="105"/>
      <c r="R50" s="38"/>
    </row>
    <row r="51" spans="1:18" s="33" customFormat="1" ht="12.75" customHeight="1" x14ac:dyDescent="0.2">
      <c r="A51" s="523"/>
      <c r="B51" s="524" t="s">
        <v>438</v>
      </c>
      <c r="C51" s="525"/>
      <c r="D51" s="526" t="s">
        <v>538</v>
      </c>
      <c r="E51" s="527"/>
      <c r="F51" s="527"/>
      <c r="G51" s="527"/>
      <c r="H51" s="527"/>
      <c r="I51" s="527"/>
      <c r="J51" s="527"/>
      <c r="K51" s="527"/>
      <c r="L51" s="527"/>
      <c r="M51" s="527"/>
      <c r="N51" s="527"/>
      <c r="O51" s="527"/>
      <c r="P51" s="528"/>
      <c r="Q51" s="105"/>
      <c r="R51" s="38"/>
    </row>
    <row r="52" spans="1:18" s="33" customFormat="1" ht="12.75" customHeight="1" x14ac:dyDescent="0.2">
      <c r="A52" s="529"/>
      <c r="B52" s="530" t="s">
        <v>439</v>
      </c>
      <c r="C52" s="531"/>
      <c r="D52" s="532" t="s">
        <v>539</v>
      </c>
      <c r="E52" s="277"/>
      <c r="F52" s="277"/>
      <c r="G52" s="277"/>
      <c r="H52" s="277"/>
      <c r="I52" s="277"/>
      <c r="J52" s="277"/>
      <c r="K52" s="277"/>
      <c r="L52" s="277"/>
      <c r="M52" s="277"/>
      <c r="N52" s="277"/>
      <c r="O52" s="277"/>
      <c r="P52" s="533"/>
      <c r="Q52" s="105"/>
      <c r="R52" s="38"/>
    </row>
    <row r="53" spans="1:18" s="33" customFormat="1" ht="12.75" customHeight="1" x14ac:dyDescent="0.2">
      <c r="A53" s="523"/>
      <c r="B53" s="524" t="s">
        <v>202</v>
      </c>
      <c r="C53" s="525"/>
      <c r="D53" s="534" t="s">
        <v>540</v>
      </c>
      <c r="E53" s="535">
        <v>0</v>
      </c>
      <c r="F53" s="535">
        <v>0</v>
      </c>
      <c r="G53" s="535">
        <v>0</v>
      </c>
      <c r="H53" s="535">
        <v>0</v>
      </c>
      <c r="I53" s="535">
        <v>0</v>
      </c>
      <c r="J53" s="535">
        <v>0</v>
      </c>
      <c r="K53" s="535">
        <v>0</v>
      </c>
      <c r="L53" s="535">
        <v>0</v>
      </c>
      <c r="M53" s="535">
        <v>0</v>
      </c>
      <c r="N53" s="535">
        <v>0</v>
      </c>
      <c r="O53" s="535">
        <v>0</v>
      </c>
      <c r="P53" s="536"/>
      <c r="Q53" s="105"/>
      <c r="R53" s="38"/>
    </row>
    <row r="54" spans="1:18" s="33" customFormat="1" ht="12.75" customHeight="1" x14ac:dyDescent="0.2">
      <c r="A54" s="529"/>
      <c r="B54" s="530" t="s">
        <v>440</v>
      </c>
      <c r="C54" s="531"/>
      <c r="D54" s="537" t="s">
        <v>541</v>
      </c>
      <c r="E54" s="538"/>
      <c r="F54" s="538"/>
      <c r="G54" s="538"/>
      <c r="H54" s="538"/>
      <c r="I54" s="538"/>
      <c r="J54" s="538"/>
      <c r="K54" s="538"/>
      <c r="L54" s="538"/>
      <c r="M54" s="538"/>
      <c r="N54" s="538"/>
      <c r="O54" s="538"/>
      <c r="P54" s="539"/>
      <c r="Q54" s="105"/>
      <c r="R54" s="38"/>
    </row>
    <row r="55" spans="1:18" x14ac:dyDescent="0.2">
      <c r="A55" s="311"/>
      <c r="B55" s="311"/>
      <c r="C55" s="311"/>
      <c r="D55" s="311"/>
      <c r="E55" s="311"/>
      <c r="F55" s="311"/>
      <c r="G55" s="311"/>
      <c r="H55" s="311"/>
      <c r="I55" s="311"/>
      <c r="J55" s="311"/>
      <c r="K55" s="311"/>
      <c r="L55" s="311"/>
      <c r="M55" s="311"/>
      <c r="N55" s="311"/>
      <c r="O55" s="311"/>
      <c r="P55" s="311"/>
    </row>
    <row r="56" spans="1:18" x14ac:dyDescent="0.2">
      <c r="A56" s="408"/>
      <c r="B56" s="409"/>
      <c r="C56" s="409"/>
      <c r="D56" s="409"/>
      <c r="E56" s="409"/>
      <c r="F56" s="409"/>
      <c r="G56" s="409"/>
      <c r="H56" s="409"/>
      <c r="I56" s="409"/>
      <c r="J56" s="409"/>
      <c r="K56" s="409"/>
      <c r="L56" s="409"/>
      <c r="M56" s="409"/>
      <c r="N56" s="409"/>
      <c r="O56" s="409"/>
      <c r="P56" s="410"/>
    </row>
    <row r="57" spans="1:18" x14ac:dyDescent="0.2">
      <c r="A57" s="411"/>
      <c r="B57" s="412"/>
      <c r="C57" s="412"/>
      <c r="D57" s="547" t="s">
        <v>542</v>
      </c>
      <c r="F57" s="412"/>
      <c r="G57" s="412"/>
      <c r="H57" s="412"/>
      <c r="I57" s="412"/>
      <c r="J57" s="547" t="s">
        <v>544</v>
      </c>
      <c r="K57" s="412"/>
      <c r="L57" s="412"/>
      <c r="M57" s="412"/>
      <c r="N57" s="412"/>
      <c r="O57" s="412"/>
      <c r="P57" s="413"/>
    </row>
    <row r="58" spans="1:18" x14ac:dyDescent="0.2">
      <c r="A58" s="427"/>
      <c r="B58" s="453"/>
      <c r="C58" s="406" t="s">
        <v>167</v>
      </c>
      <c r="D58" s="406"/>
      <c r="E58" s="406"/>
      <c r="F58" s="406"/>
      <c r="G58" s="406"/>
      <c r="H58" s="415"/>
      <c r="I58" s="406" t="s">
        <v>472</v>
      </c>
      <c r="J58" s="415"/>
      <c r="K58" s="415"/>
      <c r="L58" s="415"/>
      <c r="M58" s="415"/>
      <c r="N58" s="415"/>
      <c r="O58" s="415"/>
      <c r="P58" s="416"/>
    </row>
  </sheetData>
  <customSheetViews>
    <customSheetView guid="{715E90F1-CD54-4010-AF2A-F1142E0A1E81}" showPageBreaks="1" showGridLines="0">
      <pageMargins left="0.19685039370078741" right="0.19685039370078741" top="0.39370078740157483" bottom="0.19685039370078741" header="0.31496062992125984" footer="0.31496062992125984"/>
      <printOptions horizontalCentered="1"/>
      <pageSetup paperSize="122" scale="75" orientation="landscape" r:id="rId1"/>
    </customSheetView>
    <customSheetView guid="{0B53B832-AD86-4C8F-805A-2F70F28121AE}" showPageBreaks="1" showGridLines="0">
      <pageMargins left="0.19685039370078741" right="0.19685039370078741" top="0.39370078740157483" bottom="0.19685039370078741" header="0.31496062992125984" footer="0.31496062992125984"/>
      <printOptions horizontalCentered="1"/>
      <pageSetup paperSize="122" scale="75" orientation="landscape" r:id="rId2"/>
    </customSheetView>
  </customSheetViews>
  <mergeCells count="2">
    <mergeCell ref="A6:I8"/>
    <mergeCell ref="A10:P10"/>
  </mergeCells>
  <conditionalFormatting sqref="D26:O26 D17:O17 D20:O20 D23:O23 D47:O47 D44:O44 F14:O14">
    <cfRule type="expression" dxfId="16" priority="7" stopIfTrue="1">
      <formula>D15&gt;0</formula>
    </cfRule>
  </conditionalFormatting>
  <conditionalFormatting sqref="D41:O41">
    <cfRule type="expression" dxfId="15" priority="6" stopIfTrue="1">
      <formula>D42&gt;0</formula>
    </cfRule>
  </conditionalFormatting>
  <conditionalFormatting sqref="F14:O14">
    <cfRule type="expression" dxfId="14" priority="5" stopIfTrue="1">
      <formula>F15&gt;0</formula>
    </cfRule>
  </conditionalFormatting>
  <conditionalFormatting sqref="F14:O14">
    <cfRule type="expression" dxfId="13" priority="4" stopIfTrue="1">
      <formula>F15&gt;0</formula>
    </cfRule>
  </conditionalFormatting>
  <conditionalFormatting sqref="F14:O14">
    <cfRule type="expression" dxfId="12" priority="3" stopIfTrue="1">
      <formula>F15&gt;0</formula>
    </cfRule>
  </conditionalFormatting>
  <conditionalFormatting sqref="F14:O14">
    <cfRule type="expression" dxfId="11" priority="2" stopIfTrue="1">
      <formula>F15&gt;0</formula>
    </cfRule>
  </conditionalFormatting>
  <conditionalFormatting sqref="F14:O14">
    <cfRule type="expression" dxfId="10" priority="1" stopIfTrue="1">
      <formula>F15&gt;0</formula>
    </cfRule>
  </conditionalFormatting>
  <printOptions horizontalCentered="1"/>
  <pageMargins left="0.19685039370078741" right="0.19685039370078741" top="0.39370078740157483" bottom="0.19685039370078741" header="0.31496062992125984" footer="0.31496062992125984"/>
  <pageSetup scale="75" orientation="landscape" r:id="rId3"/>
  <drawing r:id="rId4"/>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rgb="FFFFC000"/>
  </sheetPr>
  <dimension ref="A1:AX58"/>
  <sheetViews>
    <sheetView showGridLines="0" workbookViewId="0">
      <selection activeCell="A9" sqref="A9"/>
    </sheetView>
  </sheetViews>
  <sheetFormatPr baseColWidth="10" defaultRowHeight="14.25" x14ac:dyDescent="0.2"/>
  <cols>
    <col min="1" max="1" width="7.85546875" style="20" customWidth="1"/>
    <col min="2" max="2" width="32.85546875" style="20" customWidth="1"/>
    <col min="3" max="3" width="6.5703125" style="20" bestFit="1" customWidth="1"/>
    <col min="4" max="14" width="9.85546875" style="20" customWidth="1"/>
    <col min="15" max="15" width="12.140625" style="20" customWidth="1"/>
    <col min="16" max="16" width="10.85546875" style="20" customWidth="1"/>
    <col min="17" max="16384" width="11.42578125" style="20"/>
  </cols>
  <sheetData>
    <row r="1" spans="1:50" s="297" customFormat="1" x14ac:dyDescent="0.25">
      <c r="A1" s="385" t="str">
        <f>DEPEND</f>
        <v>SECRETARÍA DE COMUNICACIONES Y TRANSPORTES</v>
      </c>
      <c r="B1" s="386"/>
      <c r="C1" s="386"/>
      <c r="D1" s="386"/>
      <c r="E1" s="386"/>
      <c r="F1" s="386"/>
      <c r="G1" s="386"/>
      <c r="H1" s="386"/>
      <c r="I1" s="386"/>
      <c r="J1" s="386"/>
      <c r="K1" s="386"/>
      <c r="L1" s="386"/>
      <c r="M1" s="386"/>
      <c r="N1" s="386"/>
      <c r="O1" s="386"/>
      <c r="P1" s="387"/>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row>
    <row r="2" spans="1:50" s="297" customFormat="1" x14ac:dyDescent="0.25">
      <c r="A2" s="388" t="str">
        <f>SUBS</f>
        <v>SUBSECRETARÍA DE TRANSPORTE</v>
      </c>
      <c r="B2" s="389"/>
      <c r="C2" s="389"/>
      <c r="D2" s="389"/>
      <c r="E2" s="389"/>
      <c r="F2" s="390"/>
      <c r="G2" s="390"/>
      <c r="H2" s="390"/>
      <c r="I2" s="390"/>
      <c r="J2" s="390"/>
      <c r="K2" s="390"/>
      <c r="L2" s="390"/>
      <c r="M2" s="390"/>
      <c r="N2" s="390"/>
      <c r="O2" s="390"/>
      <c r="P2" s="391"/>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row>
    <row r="3" spans="1:50" s="297" customFormat="1" x14ac:dyDescent="0.25">
      <c r="A3" s="388" t="str">
        <f>AREA</f>
        <v xml:space="preserve">DIRECCIÓN GENERAL DE TRANSPORTE FERROVIARIO Y MULTIMODAL </v>
      </c>
      <c r="B3" s="389"/>
      <c r="C3" s="389"/>
      <c r="D3" s="389"/>
      <c r="E3" s="389"/>
      <c r="F3" s="390"/>
      <c r="G3" s="390"/>
      <c r="H3" s="390"/>
      <c r="I3" s="390"/>
      <c r="J3" s="390"/>
      <c r="K3" s="390"/>
      <c r="L3" s="390"/>
      <c r="M3" s="390"/>
      <c r="N3" s="390"/>
      <c r="O3" s="390"/>
      <c r="P3" s="391"/>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row>
    <row r="4" spans="1:50" s="297" customFormat="1" x14ac:dyDescent="0.25">
      <c r="A4" s="423"/>
      <c r="B4" s="389"/>
      <c r="C4" s="389"/>
      <c r="D4" s="389"/>
      <c r="E4" s="389"/>
      <c r="F4" s="390"/>
      <c r="G4" s="390"/>
      <c r="H4" s="390"/>
      <c r="I4" s="390"/>
      <c r="J4" s="390"/>
      <c r="K4" s="390"/>
      <c r="L4" s="390"/>
      <c r="M4" s="390"/>
      <c r="N4" s="390"/>
      <c r="O4" s="390"/>
      <c r="P4" s="391"/>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row>
    <row r="5" spans="1:50" s="297" customFormat="1" x14ac:dyDescent="0.25">
      <c r="A5" s="392" t="str">
        <f>TIPOLICIT&amp;" N° "&amp;LICIT</f>
        <v>INVITACIÓN  NACIONAL N° LO-009000988-N16-2012</v>
      </c>
      <c r="B5" s="389"/>
      <c r="C5" s="389"/>
      <c r="D5" s="389"/>
      <c r="E5" s="389"/>
      <c r="F5" s="390"/>
      <c r="G5" s="390"/>
      <c r="H5" s="390"/>
      <c r="I5" s="390"/>
      <c r="J5" s="390"/>
      <c r="K5" s="390"/>
      <c r="L5" s="390"/>
      <c r="M5" s="390"/>
      <c r="N5" s="390"/>
      <c r="O5" s="390"/>
      <c r="P5" s="393" t="s">
        <v>449</v>
      </c>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row>
    <row r="6" spans="1:50" s="297" customFormat="1" x14ac:dyDescent="0.25">
      <c r="A6" s="731" t="str">
        <f>""&amp;OBRA</f>
        <v>“LA SUPERVISIÓN DE LA INSTALACIÓN DE DISPOSITIVOS DE SEGURIDAD EN LOS CRUCES A NIVEL DE DIVERSAS LÍNEAS FERROVIARIAS CON OTRAS VIALIDADES QUE SE UBICARÁN EN TODA LA REPÚBLICA MEXICANA”</v>
      </c>
      <c r="B6" s="732"/>
      <c r="C6" s="732"/>
      <c r="D6" s="732"/>
      <c r="E6" s="732"/>
      <c r="F6" s="732"/>
      <c r="G6" s="732"/>
      <c r="H6" s="732"/>
      <c r="I6" s="732"/>
      <c r="J6" s="390"/>
      <c r="K6" s="390"/>
      <c r="L6" s="500" t="s">
        <v>485</v>
      </c>
      <c r="M6" s="501"/>
      <c r="N6" s="502"/>
      <c r="O6" s="390"/>
      <c r="P6" s="393" t="s">
        <v>620</v>
      </c>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row>
    <row r="7" spans="1:50" s="297" customFormat="1" x14ac:dyDescent="0.25">
      <c r="A7" s="733"/>
      <c r="B7" s="732"/>
      <c r="C7" s="732"/>
      <c r="D7" s="732"/>
      <c r="E7" s="732"/>
      <c r="F7" s="732"/>
      <c r="G7" s="732"/>
      <c r="H7" s="732"/>
      <c r="I7" s="732"/>
      <c r="J7" s="390"/>
      <c r="K7" s="390"/>
      <c r="L7" s="500" t="s">
        <v>486</v>
      </c>
      <c r="M7" s="503" t="s">
        <v>443</v>
      </c>
      <c r="N7" s="504"/>
      <c r="O7" s="390"/>
      <c r="P7" s="394" t="str">
        <f>"FECHA: "&amp;TEXT(FECHALICIT,"DD-MMM-AAAA")</f>
        <v>FECHA: 02-jul-2012</v>
      </c>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row>
    <row r="8" spans="1:50" s="297" customFormat="1" x14ac:dyDescent="0.25">
      <c r="A8" s="733"/>
      <c r="B8" s="732"/>
      <c r="C8" s="732"/>
      <c r="D8" s="732"/>
      <c r="E8" s="732"/>
      <c r="F8" s="732"/>
      <c r="G8" s="732"/>
      <c r="H8" s="732"/>
      <c r="I8" s="732"/>
      <c r="J8" s="390"/>
      <c r="K8" s="390"/>
      <c r="L8" s="500" t="s">
        <v>487</v>
      </c>
      <c r="M8" s="503"/>
      <c r="N8" s="468" t="s">
        <v>488</v>
      </c>
      <c r="O8" s="390"/>
      <c r="P8" s="394" t="s">
        <v>564</v>
      </c>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row>
    <row r="9" spans="1:50" s="297" customFormat="1" x14ac:dyDescent="0.25">
      <c r="A9" s="395"/>
      <c r="B9" s="396"/>
      <c r="C9" s="396"/>
      <c r="D9" s="396"/>
      <c r="E9" s="396"/>
      <c r="F9" s="396"/>
      <c r="G9" s="396"/>
      <c r="H9" s="396"/>
      <c r="I9" s="396"/>
      <c r="J9" s="396"/>
      <c r="K9" s="396"/>
      <c r="L9" s="396"/>
      <c r="M9" s="396"/>
      <c r="N9" s="396"/>
      <c r="O9" s="396"/>
      <c r="P9" s="397"/>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row>
    <row r="10" spans="1:50" s="38" customFormat="1" ht="45.75" customHeight="1" x14ac:dyDescent="0.2">
      <c r="A10" s="814" t="s">
        <v>621</v>
      </c>
      <c r="B10" s="814"/>
      <c r="C10" s="814"/>
      <c r="D10" s="814"/>
      <c r="E10" s="814"/>
      <c r="F10" s="814"/>
      <c r="G10" s="814"/>
      <c r="H10" s="814"/>
      <c r="I10" s="814"/>
      <c r="J10" s="814"/>
      <c r="K10" s="814"/>
      <c r="L10" s="814"/>
      <c r="M10" s="814"/>
      <c r="N10" s="814"/>
      <c r="O10" s="814"/>
      <c r="P10" s="814"/>
    </row>
    <row r="11" spans="1:50" s="33" customFormat="1" ht="11.25" x14ac:dyDescent="0.2">
      <c r="A11" s="280"/>
      <c r="B11" s="280"/>
      <c r="C11" s="281"/>
      <c r="D11" s="163" t="s">
        <v>442</v>
      </c>
      <c r="E11" s="66"/>
      <c r="F11" s="66"/>
      <c r="G11" s="282"/>
      <c r="H11" s="282"/>
      <c r="I11" s="282"/>
      <c r="J11" s="282"/>
      <c r="K11" s="282"/>
      <c r="L11" s="282"/>
      <c r="M11" s="282"/>
      <c r="N11" s="282"/>
      <c r="O11" s="66"/>
      <c r="P11" s="283" t="s">
        <v>145</v>
      </c>
    </row>
    <row r="12" spans="1:50" s="33" customFormat="1" ht="11.25" x14ac:dyDescent="0.2">
      <c r="A12" s="284" t="s">
        <v>185</v>
      </c>
      <c r="B12" s="284" t="s">
        <v>124</v>
      </c>
      <c r="C12" s="285" t="s">
        <v>186</v>
      </c>
      <c r="D12" s="505" t="s">
        <v>370</v>
      </c>
      <c r="E12" s="505" t="s">
        <v>371</v>
      </c>
      <c r="F12" s="505" t="s">
        <v>372</v>
      </c>
      <c r="G12" s="505" t="s">
        <v>373</v>
      </c>
      <c r="H12" s="505" t="s">
        <v>374</v>
      </c>
      <c r="I12" s="505" t="s">
        <v>375</v>
      </c>
      <c r="J12" s="505" t="s">
        <v>376</v>
      </c>
      <c r="K12" s="505" t="s">
        <v>377</v>
      </c>
      <c r="L12" s="505" t="s">
        <v>378</v>
      </c>
      <c r="M12" s="505" t="s">
        <v>379</v>
      </c>
      <c r="N12" s="505" t="s">
        <v>380</v>
      </c>
      <c r="O12" s="505" t="s">
        <v>381</v>
      </c>
      <c r="P12" s="284" t="s">
        <v>382</v>
      </c>
    </row>
    <row r="13" spans="1:50" s="33" customFormat="1" ht="11.25" x14ac:dyDescent="0.2">
      <c r="A13" s="287"/>
      <c r="B13" s="287"/>
      <c r="C13" s="288"/>
      <c r="D13" s="288"/>
      <c r="E13" s="288"/>
      <c r="F13" s="288"/>
      <c r="G13" s="288"/>
      <c r="H13" s="288"/>
      <c r="I13" s="288"/>
      <c r="J13" s="288"/>
      <c r="K13" s="288"/>
      <c r="L13" s="288"/>
      <c r="M13" s="288"/>
      <c r="N13" s="288"/>
      <c r="O13" s="288"/>
      <c r="P13" s="289"/>
    </row>
    <row r="14" spans="1:50" s="33" customFormat="1" ht="11.25" x14ac:dyDescent="0.2">
      <c r="A14" s="540"/>
      <c r="B14" s="540"/>
      <c r="C14" s="506"/>
      <c r="D14" s="507" t="s">
        <v>534</v>
      </c>
      <c r="E14" s="290" t="s">
        <v>445</v>
      </c>
      <c r="F14" s="290"/>
      <c r="G14" s="290"/>
      <c r="H14" s="290"/>
      <c r="I14" s="290"/>
      <c r="J14" s="290"/>
      <c r="K14" s="290"/>
      <c r="L14" s="290"/>
      <c r="M14" s="290"/>
      <c r="N14" s="290"/>
      <c r="O14" s="290"/>
      <c r="P14" s="290"/>
    </row>
    <row r="15" spans="1:50" s="33" customFormat="1" ht="11.25" x14ac:dyDescent="0.2">
      <c r="A15" s="541" t="s">
        <v>444</v>
      </c>
      <c r="B15" s="541" t="s">
        <v>543</v>
      </c>
      <c r="C15" s="508" t="s">
        <v>533</v>
      </c>
      <c r="D15" s="508" t="s">
        <v>535</v>
      </c>
      <c r="E15" s="509" t="s">
        <v>188</v>
      </c>
      <c r="F15" s="509"/>
      <c r="G15" s="509"/>
      <c r="H15" s="509"/>
      <c r="I15" s="509"/>
      <c r="J15" s="509"/>
      <c r="K15" s="509"/>
      <c r="L15" s="509"/>
      <c r="M15" s="509"/>
      <c r="N15" s="509"/>
      <c r="O15" s="509"/>
      <c r="P15" s="508" t="s">
        <v>537</v>
      </c>
    </row>
    <row r="16" spans="1:50" s="33" customFormat="1" ht="11.25" x14ac:dyDescent="0.2">
      <c r="A16" s="542"/>
      <c r="B16" s="542"/>
      <c r="C16" s="510"/>
      <c r="D16" s="511" t="s">
        <v>536</v>
      </c>
      <c r="E16" s="512" t="s">
        <v>175</v>
      </c>
      <c r="F16" s="512"/>
      <c r="G16" s="512"/>
      <c r="H16" s="512"/>
      <c r="I16" s="512"/>
      <c r="J16" s="512"/>
      <c r="K16" s="512"/>
      <c r="L16" s="512"/>
      <c r="M16" s="512"/>
      <c r="N16" s="512"/>
      <c r="O16" s="512"/>
      <c r="P16" s="513"/>
    </row>
    <row r="17" spans="1:21" s="33" customFormat="1" ht="11.25" x14ac:dyDescent="0.2">
      <c r="A17" s="540"/>
      <c r="B17" s="540"/>
      <c r="C17" s="514"/>
      <c r="D17" s="291"/>
      <c r="E17" s="291"/>
      <c r="F17" s="291"/>
      <c r="G17" s="291"/>
      <c r="H17" s="291"/>
      <c r="I17" s="291"/>
      <c r="J17" s="291"/>
      <c r="K17" s="291"/>
      <c r="L17" s="291"/>
      <c r="M17" s="291"/>
      <c r="N17" s="291"/>
      <c r="O17" s="291"/>
      <c r="P17" s="291"/>
    </row>
    <row r="18" spans="1:21" s="33" customFormat="1" ht="11.25" x14ac:dyDescent="0.2">
      <c r="A18" s="543"/>
      <c r="B18" s="543"/>
      <c r="C18" s="515"/>
      <c r="D18" s="292"/>
      <c r="E18" s="292"/>
      <c r="F18" s="292"/>
      <c r="G18" s="292"/>
      <c r="H18" s="292"/>
      <c r="I18" s="292"/>
      <c r="J18" s="292"/>
      <c r="K18" s="292"/>
      <c r="L18" s="292"/>
      <c r="M18" s="292"/>
      <c r="N18" s="292"/>
      <c r="O18" s="292"/>
      <c r="P18" s="516"/>
      <c r="Q18" s="286"/>
      <c r="R18" s="286"/>
    </row>
    <row r="19" spans="1:21" s="33" customFormat="1" ht="11.25" x14ac:dyDescent="0.2">
      <c r="A19" s="542"/>
      <c r="B19" s="542"/>
      <c r="C19" s="517"/>
      <c r="D19" s="512"/>
      <c r="E19" s="512"/>
      <c r="F19" s="512"/>
      <c r="G19" s="512"/>
      <c r="H19" s="512"/>
      <c r="I19" s="512"/>
      <c r="J19" s="512"/>
      <c r="K19" s="512"/>
      <c r="L19" s="512"/>
      <c r="M19" s="512"/>
      <c r="N19" s="512"/>
      <c r="O19" s="512"/>
      <c r="P19" s="518"/>
    </row>
    <row r="20" spans="1:21" s="33" customFormat="1" ht="11.25" x14ac:dyDescent="0.2">
      <c r="A20" s="540"/>
      <c r="B20" s="540"/>
      <c r="C20" s="514"/>
      <c r="D20" s="291"/>
      <c r="E20" s="291"/>
      <c r="F20" s="291"/>
      <c r="G20" s="291"/>
      <c r="H20" s="291"/>
      <c r="I20" s="291"/>
      <c r="J20" s="291"/>
      <c r="K20" s="291"/>
      <c r="L20" s="291"/>
      <c r="M20" s="291"/>
      <c r="N20" s="291"/>
      <c r="O20" s="291"/>
      <c r="P20" s="291"/>
    </row>
    <row r="21" spans="1:21" s="33" customFormat="1" ht="11.25" x14ac:dyDescent="0.2">
      <c r="A21" s="543"/>
      <c r="B21" s="543"/>
      <c r="C21" s="515"/>
      <c r="D21" s="292"/>
      <c r="E21" s="292"/>
      <c r="F21" s="292"/>
      <c r="G21" s="292"/>
      <c r="H21" s="292"/>
      <c r="I21" s="292"/>
      <c r="J21" s="292"/>
      <c r="K21" s="292"/>
      <c r="L21" s="292"/>
      <c r="M21" s="292"/>
      <c r="N21" s="292"/>
      <c r="O21" s="292"/>
      <c r="P21" s="516"/>
    </row>
    <row r="22" spans="1:21" s="33" customFormat="1" ht="11.25" x14ac:dyDescent="0.2">
      <c r="A22" s="542"/>
      <c r="B22" s="542"/>
      <c r="C22" s="517"/>
      <c r="D22" s="512"/>
      <c r="E22" s="512"/>
      <c r="F22" s="512"/>
      <c r="G22" s="512"/>
      <c r="H22" s="512"/>
      <c r="I22" s="512"/>
      <c r="J22" s="512"/>
      <c r="K22" s="512"/>
      <c r="L22" s="512"/>
      <c r="M22" s="512"/>
      <c r="N22" s="512"/>
      <c r="O22" s="512"/>
      <c r="P22" s="518"/>
    </row>
    <row r="23" spans="1:21" s="33" customFormat="1" ht="11.25" x14ac:dyDescent="0.2">
      <c r="A23" s="540"/>
      <c r="B23" s="540"/>
      <c r="C23" s="514"/>
      <c r="D23" s="291"/>
      <c r="E23" s="291"/>
      <c r="F23" s="291"/>
      <c r="G23" s="291"/>
      <c r="H23" s="291"/>
      <c r="I23" s="291"/>
      <c r="J23" s="291"/>
      <c r="K23" s="291"/>
      <c r="L23" s="291"/>
      <c r="M23" s="291"/>
      <c r="N23" s="291"/>
      <c r="O23" s="291"/>
      <c r="P23" s="291"/>
    </row>
    <row r="24" spans="1:21" s="33" customFormat="1" ht="11.25" x14ac:dyDescent="0.2">
      <c r="A24" s="543"/>
      <c r="B24" s="543"/>
      <c r="C24" s="515"/>
      <c r="D24" s="292"/>
      <c r="E24" s="292"/>
      <c r="F24" s="292"/>
      <c r="G24" s="292"/>
      <c r="H24" s="292"/>
      <c r="I24" s="292"/>
      <c r="J24" s="292"/>
      <c r="K24" s="292"/>
      <c r="L24" s="292"/>
      <c r="M24" s="292"/>
      <c r="N24" s="292"/>
      <c r="O24" s="292"/>
      <c r="P24" s="516"/>
    </row>
    <row r="25" spans="1:21" s="33" customFormat="1" ht="11.25" x14ac:dyDescent="0.2">
      <c r="A25" s="542"/>
      <c r="B25" s="542"/>
      <c r="C25" s="293"/>
      <c r="D25" s="512"/>
      <c r="E25" s="512"/>
      <c r="F25" s="512"/>
      <c r="G25" s="512"/>
      <c r="H25" s="512"/>
      <c r="I25" s="512"/>
      <c r="J25" s="512"/>
      <c r="K25" s="512"/>
      <c r="L25" s="512"/>
      <c r="M25" s="512"/>
      <c r="N25" s="512"/>
      <c r="O25" s="512"/>
      <c r="P25" s="518"/>
    </row>
    <row r="26" spans="1:21" s="33" customFormat="1" ht="11.25" x14ac:dyDescent="0.2">
      <c r="A26" s="540"/>
      <c r="B26" s="544"/>
      <c r="C26" s="514"/>
      <c r="D26" s="291"/>
      <c r="E26" s="291"/>
      <c r="F26" s="291"/>
      <c r="G26" s="291"/>
      <c r="H26" s="291"/>
      <c r="I26" s="291"/>
      <c r="J26" s="291"/>
      <c r="K26" s="291"/>
      <c r="L26" s="291"/>
      <c r="M26" s="291"/>
      <c r="N26" s="291"/>
      <c r="O26" s="291"/>
      <c r="P26" s="519"/>
      <c r="Q26" s="105"/>
      <c r="R26" s="38"/>
      <c r="S26" s="38"/>
      <c r="T26" s="38"/>
      <c r="U26" s="106"/>
    </row>
    <row r="27" spans="1:21" s="33" customFormat="1" ht="11.25" x14ac:dyDescent="0.2">
      <c r="A27" s="543"/>
      <c r="B27" s="545"/>
      <c r="C27" s="292"/>
      <c r="D27" s="292"/>
      <c r="E27" s="292"/>
      <c r="F27" s="292"/>
      <c r="G27" s="292"/>
      <c r="H27" s="292"/>
      <c r="I27" s="292"/>
      <c r="J27" s="292"/>
      <c r="K27" s="292"/>
      <c r="L27" s="292"/>
      <c r="M27" s="292"/>
      <c r="N27" s="292"/>
      <c r="O27" s="292"/>
      <c r="P27" s="516"/>
      <c r="Q27" s="105"/>
      <c r="R27" s="38"/>
      <c r="S27" s="38"/>
      <c r="T27" s="38"/>
      <c r="U27" s="106"/>
    </row>
    <row r="28" spans="1:21" s="33" customFormat="1" ht="11.25" x14ac:dyDescent="0.2">
      <c r="A28" s="542"/>
      <c r="B28" s="546"/>
      <c r="C28" s="293"/>
      <c r="D28" s="512"/>
      <c r="E28" s="512"/>
      <c r="F28" s="512"/>
      <c r="G28" s="512"/>
      <c r="H28" s="512"/>
      <c r="I28" s="512"/>
      <c r="J28" s="512"/>
      <c r="K28" s="512"/>
      <c r="L28" s="512"/>
      <c r="M28" s="512"/>
      <c r="N28" s="512"/>
      <c r="O28" s="512"/>
      <c r="P28" s="518"/>
      <c r="Q28" s="105"/>
      <c r="R28" s="38"/>
    </row>
    <row r="29" spans="1:21" s="33" customFormat="1" ht="11.25" x14ac:dyDescent="0.2">
      <c r="A29" s="540"/>
      <c r="B29" s="544"/>
      <c r="C29" s="520"/>
      <c r="D29" s="76"/>
      <c r="E29" s="76"/>
      <c r="F29" s="76"/>
      <c r="G29" s="76"/>
      <c r="H29" s="76"/>
      <c r="I29" s="76"/>
      <c r="J29" s="76"/>
      <c r="K29" s="76"/>
      <c r="L29" s="76"/>
      <c r="M29" s="76"/>
      <c r="N29" s="76"/>
      <c r="O29" s="76"/>
      <c r="P29" s="291"/>
      <c r="Q29" s="105"/>
      <c r="R29" s="38"/>
    </row>
    <row r="30" spans="1:21" s="33" customFormat="1" ht="11.25" x14ac:dyDescent="0.2">
      <c r="A30" s="543"/>
      <c r="B30" s="545"/>
      <c r="C30" s="292"/>
      <c r="D30" s="509"/>
      <c r="E30" s="509"/>
      <c r="F30" s="509"/>
      <c r="G30" s="509"/>
      <c r="H30" s="509"/>
      <c r="I30" s="509"/>
      <c r="J30" s="509"/>
      <c r="K30" s="509"/>
      <c r="L30" s="509"/>
      <c r="M30" s="509"/>
      <c r="N30" s="509"/>
      <c r="O30" s="509"/>
      <c r="P30" s="516"/>
      <c r="Q30" s="105"/>
      <c r="R30" s="38"/>
    </row>
    <row r="31" spans="1:21" s="33" customFormat="1" ht="11.25" x14ac:dyDescent="0.2">
      <c r="A31" s="542"/>
      <c r="B31" s="546"/>
      <c r="C31" s="293"/>
      <c r="D31" s="512"/>
      <c r="E31" s="512"/>
      <c r="F31" s="512"/>
      <c r="G31" s="512"/>
      <c r="H31" s="512"/>
      <c r="I31" s="512"/>
      <c r="J31" s="512"/>
      <c r="K31" s="512"/>
      <c r="L31" s="512"/>
      <c r="M31" s="512"/>
      <c r="N31" s="512"/>
      <c r="O31" s="512"/>
      <c r="P31" s="518"/>
      <c r="Q31" s="105"/>
      <c r="R31" s="38"/>
    </row>
    <row r="32" spans="1:21" s="33" customFormat="1" ht="11.25" x14ac:dyDescent="0.2">
      <c r="A32" s="540"/>
      <c r="B32" s="544"/>
      <c r="C32" s="520"/>
      <c r="D32" s="76"/>
      <c r="E32" s="76"/>
      <c r="F32" s="76"/>
      <c r="G32" s="76"/>
      <c r="H32" s="76"/>
      <c r="I32" s="76"/>
      <c r="J32" s="76"/>
      <c r="K32" s="76"/>
      <c r="L32" s="76"/>
      <c r="M32" s="76"/>
      <c r="N32" s="76"/>
      <c r="O32" s="76"/>
      <c r="P32" s="291"/>
      <c r="Q32" s="105"/>
      <c r="R32" s="38"/>
    </row>
    <row r="33" spans="1:18" s="33" customFormat="1" ht="11.25" x14ac:dyDescent="0.2">
      <c r="A33" s="543"/>
      <c r="B33" s="545"/>
      <c r="C33" s="292"/>
      <c r="D33" s="509"/>
      <c r="E33" s="509"/>
      <c r="F33" s="509"/>
      <c r="G33" s="509"/>
      <c r="H33" s="509"/>
      <c r="I33" s="509"/>
      <c r="J33" s="509"/>
      <c r="K33" s="509"/>
      <c r="L33" s="509"/>
      <c r="M33" s="509"/>
      <c r="N33" s="509"/>
      <c r="O33" s="509"/>
      <c r="P33" s="516"/>
      <c r="Q33" s="105"/>
      <c r="R33" s="38"/>
    </row>
    <row r="34" spans="1:18" s="33" customFormat="1" ht="11.25" x14ac:dyDescent="0.2">
      <c r="A34" s="542"/>
      <c r="B34" s="546"/>
      <c r="C34" s="293"/>
      <c r="D34" s="512"/>
      <c r="E34" s="512"/>
      <c r="F34" s="512"/>
      <c r="G34" s="512"/>
      <c r="H34" s="512"/>
      <c r="I34" s="512"/>
      <c r="J34" s="512"/>
      <c r="K34" s="512"/>
      <c r="L34" s="512"/>
      <c r="M34" s="512"/>
      <c r="N34" s="512"/>
      <c r="O34" s="512"/>
      <c r="P34" s="518"/>
      <c r="Q34" s="105"/>
      <c r="R34" s="38"/>
    </row>
    <row r="35" spans="1:18" s="33" customFormat="1" ht="11.25" x14ac:dyDescent="0.2">
      <c r="A35" s="540"/>
      <c r="B35" s="544"/>
      <c r="C35" s="520"/>
      <c r="D35" s="76"/>
      <c r="E35" s="76"/>
      <c r="F35" s="76"/>
      <c r="G35" s="76"/>
      <c r="H35" s="76"/>
      <c r="I35" s="76"/>
      <c r="J35" s="76"/>
      <c r="K35" s="76"/>
      <c r="L35" s="76"/>
      <c r="M35" s="76"/>
      <c r="N35" s="76"/>
      <c r="O35" s="76"/>
      <c r="P35" s="291"/>
      <c r="Q35" s="105"/>
      <c r="R35" s="38"/>
    </row>
    <row r="36" spans="1:18" s="33" customFormat="1" ht="11.25" x14ac:dyDescent="0.2">
      <c r="A36" s="543"/>
      <c r="B36" s="545"/>
      <c r="C36" s="292"/>
      <c r="D36" s="509"/>
      <c r="E36" s="509"/>
      <c r="F36" s="509"/>
      <c r="G36" s="509"/>
      <c r="H36" s="509"/>
      <c r="I36" s="509"/>
      <c r="J36" s="509"/>
      <c r="K36" s="509"/>
      <c r="L36" s="509"/>
      <c r="M36" s="509"/>
      <c r="N36" s="509"/>
      <c r="O36" s="509"/>
      <c r="P36" s="516"/>
      <c r="Q36" s="105"/>
      <c r="R36" s="38"/>
    </row>
    <row r="37" spans="1:18" s="33" customFormat="1" ht="11.25" x14ac:dyDescent="0.2">
      <c r="A37" s="542"/>
      <c r="B37" s="546"/>
      <c r="C37" s="293"/>
      <c r="D37" s="512"/>
      <c r="E37" s="512"/>
      <c r="F37" s="512"/>
      <c r="G37" s="512"/>
      <c r="H37" s="512"/>
      <c r="I37" s="512"/>
      <c r="J37" s="512"/>
      <c r="K37" s="512"/>
      <c r="L37" s="512"/>
      <c r="M37" s="512"/>
      <c r="N37" s="512"/>
      <c r="O37" s="512"/>
      <c r="P37" s="518"/>
      <c r="Q37" s="105"/>
      <c r="R37" s="38"/>
    </row>
    <row r="38" spans="1:18" s="33" customFormat="1" ht="11.25" x14ac:dyDescent="0.2">
      <c r="A38" s="543"/>
      <c r="B38" s="545"/>
      <c r="C38" s="292"/>
      <c r="D38" s="509"/>
      <c r="E38" s="509"/>
      <c r="F38" s="509"/>
      <c r="G38" s="509"/>
      <c r="H38" s="509"/>
      <c r="I38" s="509"/>
      <c r="J38" s="509"/>
      <c r="K38" s="509"/>
      <c r="L38" s="509"/>
      <c r="M38" s="509"/>
      <c r="N38" s="509"/>
      <c r="O38" s="509"/>
      <c r="P38" s="516"/>
      <c r="Q38" s="105"/>
      <c r="R38" s="38"/>
    </row>
    <row r="39" spans="1:18" s="33" customFormat="1" ht="11.25" x14ac:dyDescent="0.2">
      <c r="A39" s="543"/>
      <c r="B39" s="545"/>
      <c r="C39" s="292"/>
      <c r="D39" s="509"/>
      <c r="E39" s="509"/>
      <c r="F39" s="509"/>
      <c r="G39" s="509"/>
      <c r="H39" s="509"/>
      <c r="I39" s="509"/>
      <c r="J39" s="509"/>
      <c r="K39" s="509"/>
      <c r="L39" s="509"/>
      <c r="M39" s="509"/>
      <c r="N39" s="509"/>
      <c r="O39" s="509"/>
      <c r="P39" s="516"/>
      <c r="Q39" s="105"/>
      <c r="R39" s="38"/>
    </row>
    <row r="40" spans="1:18" s="33" customFormat="1" ht="11.25" x14ac:dyDescent="0.2">
      <c r="A40" s="543"/>
      <c r="B40" s="545"/>
      <c r="C40" s="292"/>
      <c r="D40" s="509"/>
      <c r="E40" s="509"/>
      <c r="F40" s="509"/>
      <c r="G40" s="509"/>
      <c r="H40" s="509"/>
      <c r="I40" s="509"/>
      <c r="J40" s="509"/>
      <c r="K40" s="509"/>
      <c r="L40" s="509"/>
      <c r="M40" s="509"/>
      <c r="N40" s="509"/>
      <c r="O40" s="509"/>
      <c r="P40" s="516"/>
      <c r="Q40" s="105"/>
      <c r="R40" s="38"/>
    </row>
    <row r="41" spans="1:18" s="33" customFormat="1" ht="11.25" x14ac:dyDescent="0.2">
      <c r="A41" s="540"/>
      <c r="B41" s="544"/>
      <c r="C41" s="514"/>
      <c r="D41" s="291"/>
      <c r="E41" s="291"/>
      <c r="F41" s="291"/>
      <c r="G41" s="291"/>
      <c r="H41" s="291"/>
      <c r="I41" s="291"/>
      <c r="J41" s="291"/>
      <c r="K41" s="291"/>
      <c r="L41" s="291"/>
      <c r="M41" s="291"/>
      <c r="N41" s="291"/>
      <c r="O41" s="291"/>
      <c r="P41" s="291"/>
      <c r="Q41" s="105"/>
      <c r="R41" s="38"/>
    </row>
    <row r="42" spans="1:18" s="33" customFormat="1" ht="11.25" x14ac:dyDescent="0.2">
      <c r="A42" s="543"/>
      <c r="B42" s="545"/>
      <c r="C42" s="292"/>
      <c r="D42" s="292"/>
      <c r="E42" s="509"/>
      <c r="F42" s="509"/>
      <c r="G42" s="509"/>
      <c r="H42" s="292"/>
      <c r="I42" s="292"/>
      <c r="J42" s="292"/>
      <c r="K42" s="292"/>
      <c r="L42" s="292"/>
      <c r="M42" s="292"/>
      <c r="N42" s="292"/>
      <c r="O42" s="292"/>
      <c r="P42" s="516"/>
      <c r="Q42" s="105"/>
      <c r="R42" s="38"/>
    </row>
    <row r="43" spans="1:18" s="33" customFormat="1" ht="11.25" x14ac:dyDescent="0.2">
      <c r="A43" s="542"/>
      <c r="B43" s="546"/>
      <c r="C43" s="293"/>
      <c r="D43" s="293"/>
      <c r="E43" s="512"/>
      <c r="F43" s="512"/>
      <c r="G43" s="512"/>
      <c r="H43" s="293"/>
      <c r="I43" s="293"/>
      <c r="J43" s="293"/>
      <c r="K43" s="293"/>
      <c r="L43" s="293"/>
      <c r="M43" s="293"/>
      <c r="N43" s="293"/>
      <c r="O43" s="293"/>
      <c r="P43" s="518"/>
      <c r="Q43" s="105"/>
      <c r="R43" s="38"/>
    </row>
    <row r="44" spans="1:18" s="33" customFormat="1" ht="11.25" x14ac:dyDescent="0.2">
      <c r="A44" s="540"/>
      <c r="B44" s="544"/>
      <c r="C44" s="514"/>
      <c r="D44" s="291"/>
      <c r="E44" s="291"/>
      <c r="F44" s="291"/>
      <c r="G44" s="291"/>
      <c r="H44" s="291"/>
      <c r="I44" s="291"/>
      <c r="J44" s="291"/>
      <c r="K44" s="291"/>
      <c r="L44" s="291"/>
      <c r="M44" s="291"/>
      <c r="N44" s="291"/>
      <c r="O44" s="291"/>
      <c r="P44" s="291"/>
      <c r="Q44" s="105"/>
      <c r="R44" s="38"/>
    </row>
    <row r="45" spans="1:18" s="33" customFormat="1" ht="11.25" x14ac:dyDescent="0.2">
      <c r="A45" s="543"/>
      <c r="B45" s="545"/>
      <c r="C45" s="292"/>
      <c r="D45" s="292"/>
      <c r="E45" s="509"/>
      <c r="F45" s="509"/>
      <c r="G45" s="509"/>
      <c r="H45" s="292"/>
      <c r="I45" s="292"/>
      <c r="J45" s="292"/>
      <c r="K45" s="292"/>
      <c r="L45" s="292"/>
      <c r="M45" s="292"/>
      <c r="N45" s="292"/>
      <c r="O45" s="292"/>
      <c r="P45" s="516"/>
      <c r="Q45" s="105"/>
      <c r="R45" s="38"/>
    </row>
    <row r="46" spans="1:18" s="33" customFormat="1" ht="11.25" x14ac:dyDescent="0.2">
      <c r="A46" s="542"/>
      <c r="B46" s="546"/>
      <c r="C46" s="293"/>
      <c r="D46" s="293"/>
      <c r="E46" s="512"/>
      <c r="F46" s="512"/>
      <c r="G46" s="512"/>
      <c r="H46" s="293"/>
      <c r="I46" s="293"/>
      <c r="J46" s="293"/>
      <c r="K46" s="293"/>
      <c r="L46" s="293"/>
      <c r="M46" s="293"/>
      <c r="N46" s="293"/>
      <c r="O46" s="293"/>
      <c r="P46" s="518"/>
      <c r="Q46" s="105"/>
      <c r="R46" s="38"/>
    </row>
    <row r="47" spans="1:18" s="33" customFormat="1" ht="11.25" x14ac:dyDescent="0.2">
      <c r="A47" s="540"/>
      <c r="B47" s="544"/>
      <c r="C47" s="514"/>
      <c r="D47" s="291"/>
      <c r="E47" s="291"/>
      <c r="F47" s="291"/>
      <c r="G47" s="291"/>
      <c r="H47" s="291"/>
      <c r="I47" s="291"/>
      <c r="J47" s="291"/>
      <c r="K47" s="291"/>
      <c r="L47" s="291"/>
      <c r="M47" s="291"/>
      <c r="N47" s="291"/>
      <c r="O47" s="291"/>
      <c r="P47" s="291"/>
      <c r="Q47" s="105"/>
      <c r="R47" s="38"/>
    </row>
    <row r="48" spans="1:18" s="33" customFormat="1" ht="11.25" x14ac:dyDescent="0.2">
      <c r="A48" s="543"/>
      <c r="B48" s="545"/>
      <c r="C48" s="292"/>
      <c r="D48" s="292"/>
      <c r="E48" s="509"/>
      <c r="F48" s="509"/>
      <c r="G48" s="509"/>
      <c r="H48" s="292"/>
      <c r="I48" s="292"/>
      <c r="J48" s="292"/>
      <c r="K48" s="292"/>
      <c r="L48" s="292"/>
      <c r="M48" s="292"/>
      <c r="N48" s="292"/>
      <c r="O48" s="292"/>
      <c r="P48" s="516"/>
      <c r="Q48" s="105"/>
      <c r="R48" s="38"/>
    </row>
    <row r="49" spans="1:18" s="33" customFormat="1" ht="11.25" x14ac:dyDescent="0.2">
      <c r="A49" s="542"/>
      <c r="B49" s="546"/>
      <c r="C49" s="293"/>
      <c r="D49" s="293"/>
      <c r="E49" s="512"/>
      <c r="F49" s="512"/>
      <c r="G49" s="512"/>
      <c r="H49" s="293"/>
      <c r="I49" s="293"/>
      <c r="J49" s="293"/>
      <c r="K49" s="293"/>
      <c r="L49" s="293"/>
      <c r="M49" s="293"/>
      <c r="N49" s="293"/>
      <c r="O49" s="293"/>
      <c r="P49" s="518"/>
      <c r="Q49" s="105"/>
      <c r="R49" s="38"/>
    </row>
    <row r="50" spans="1:18" s="33" customFormat="1" ht="12.75" customHeight="1" x14ac:dyDescent="0.2">
      <c r="A50" s="521"/>
      <c r="B50" s="522"/>
      <c r="C50" s="289"/>
      <c r="D50" s="289"/>
      <c r="E50" s="289"/>
      <c r="F50" s="289"/>
      <c r="G50" s="289"/>
      <c r="H50" s="289"/>
      <c r="I50" s="289"/>
      <c r="J50" s="289"/>
      <c r="K50" s="289"/>
      <c r="L50" s="289"/>
      <c r="M50" s="289"/>
      <c r="N50" s="289"/>
      <c r="O50" s="289"/>
      <c r="P50" s="289"/>
      <c r="Q50" s="105"/>
      <c r="R50" s="38"/>
    </row>
    <row r="51" spans="1:18" s="33" customFormat="1" ht="12.75" customHeight="1" x14ac:dyDescent="0.2">
      <c r="A51" s="523"/>
      <c r="B51" s="524" t="s">
        <v>438</v>
      </c>
      <c r="C51" s="525"/>
      <c r="D51" s="526" t="s">
        <v>538</v>
      </c>
      <c r="E51" s="527"/>
      <c r="F51" s="527"/>
      <c r="G51" s="527"/>
      <c r="H51" s="527"/>
      <c r="I51" s="527"/>
      <c r="J51" s="527"/>
      <c r="K51" s="527"/>
      <c r="L51" s="527"/>
      <c r="M51" s="527"/>
      <c r="N51" s="527"/>
      <c r="O51" s="527"/>
      <c r="P51" s="528"/>
      <c r="Q51" s="105"/>
      <c r="R51" s="38"/>
    </row>
    <row r="52" spans="1:18" s="33" customFormat="1" ht="12.75" customHeight="1" x14ac:dyDescent="0.2">
      <c r="A52" s="529"/>
      <c r="B52" s="530" t="s">
        <v>439</v>
      </c>
      <c r="C52" s="531"/>
      <c r="D52" s="532" t="s">
        <v>539</v>
      </c>
      <c r="E52" s="277"/>
      <c r="F52" s="277"/>
      <c r="G52" s="277"/>
      <c r="H52" s="277"/>
      <c r="I52" s="277"/>
      <c r="J52" s="277"/>
      <c r="K52" s="277"/>
      <c r="L52" s="277"/>
      <c r="M52" s="277"/>
      <c r="N52" s="277"/>
      <c r="O52" s="277"/>
      <c r="P52" s="533"/>
      <c r="Q52" s="105"/>
      <c r="R52" s="38"/>
    </row>
    <row r="53" spans="1:18" s="33" customFormat="1" ht="12.75" customHeight="1" x14ac:dyDescent="0.2">
      <c r="A53" s="523"/>
      <c r="B53" s="524" t="s">
        <v>202</v>
      </c>
      <c r="C53" s="525"/>
      <c r="D53" s="534" t="s">
        <v>540</v>
      </c>
      <c r="E53" s="535">
        <v>0</v>
      </c>
      <c r="F53" s="535">
        <v>0</v>
      </c>
      <c r="G53" s="535">
        <v>0</v>
      </c>
      <c r="H53" s="535">
        <v>0</v>
      </c>
      <c r="I53" s="535">
        <v>0</v>
      </c>
      <c r="J53" s="535">
        <v>0</v>
      </c>
      <c r="K53" s="535">
        <v>0</v>
      </c>
      <c r="L53" s="535">
        <v>0</v>
      </c>
      <c r="M53" s="535">
        <v>0</v>
      </c>
      <c r="N53" s="535">
        <v>0</v>
      </c>
      <c r="O53" s="535">
        <v>0</v>
      </c>
      <c r="P53" s="536"/>
      <c r="Q53" s="105"/>
      <c r="R53" s="38"/>
    </row>
    <row r="54" spans="1:18" s="33" customFormat="1" ht="12.75" customHeight="1" x14ac:dyDescent="0.2">
      <c r="A54" s="529"/>
      <c r="B54" s="530" t="s">
        <v>440</v>
      </c>
      <c r="C54" s="531"/>
      <c r="D54" s="537" t="s">
        <v>541</v>
      </c>
      <c r="E54" s="538"/>
      <c r="F54" s="538"/>
      <c r="G54" s="538"/>
      <c r="H54" s="538"/>
      <c r="I54" s="538"/>
      <c r="J54" s="538"/>
      <c r="K54" s="538"/>
      <c r="L54" s="538"/>
      <c r="M54" s="538"/>
      <c r="N54" s="538"/>
      <c r="O54" s="538"/>
      <c r="P54" s="539"/>
      <c r="Q54" s="105"/>
      <c r="R54" s="38"/>
    </row>
    <row r="55" spans="1:18" x14ac:dyDescent="0.2">
      <c r="A55" s="311"/>
      <c r="B55" s="311"/>
      <c r="C55" s="311"/>
      <c r="D55" s="311"/>
      <c r="E55" s="311"/>
      <c r="F55" s="311"/>
      <c r="G55" s="311"/>
      <c r="H55" s="311"/>
      <c r="I55" s="311"/>
      <c r="J55" s="311"/>
      <c r="K55" s="311"/>
      <c r="L55" s="311"/>
      <c r="M55" s="311"/>
      <c r="N55" s="311"/>
      <c r="O55" s="311"/>
      <c r="P55" s="311"/>
    </row>
    <row r="56" spans="1:18" x14ac:dyDescent="0.2">
      <c r="A56" s="408"/>
      <c r="B56" s="409"/>
      <c r="C56" s="409"/>
      <c r="D56" s="409"/>
      <c r="E56" s="409"/>
      <c r="F56" s="409"/>
      <c r="G56" s="409"/>
      <c r="H56" s="409"/>
      <c r="I56" s="409"/>
      <c r="J56" s="409"/>
      <c r="K56" s="409"/>
      <c r="L56" s="409"/>
      <c r="M56" s="409"/>
      <c r="N56" s="409"/>
      <c r="O56" s="409"/>
      <c r="P56" s="410"/>
    </row>
    <row r="57" spans="1:18" x14ac:dyDescent="0.2">
      <c r="A57" s="411"/>
      <c r="B57" s="412"/>
      <c r="C57" s="412"/>
      <c r="D57" s="547" t="s">
        <v>542</v>
      </c>
      <c r="F57" s="412"/>
      <c r="G57" s="412"/>
      <c r="H57" s="412"/>
      <c r="I57" s="412"/>
      <c r="J57" s="547" t="s">
        <v>544</v>
      </c>
      <c r="K57" s="412"/>
      <c r="L57" s="412"/>
      <c r="M57" s="412"/>
      <c r="N57" s="412"/>
      <c r="O57" s="412"/>
      <c r="P57" s="413"/>
    </row>
    <row r="58" spans="1:18" x14ac:dyDescent="0.2">
      <c r="A58" s="427"/>
      <c r="B58" s="453"/>
      <c r="C58" s="406" t="s">
        <v>167</v>
      </c>
      <c r="D58" s="406"/>
      <c r="E58" s="406"/>
      <c r="F58" s="406"/>
      <c r="G58" s="406"/>
      <c r="H58" s="415"/>
      <c r="I58" s="406" t="s">
        <v>472</v>
      </c>
      <c r="J58" s="415"/>
      <c r="K58" s="415"/>
      <c r="L58" s="415"/>
      <c r="M58" s="415"/>
      <c r="N58" s="415"/>
      <c r="O58" s="415"/>
      <c r="P58" s="416"/>
    </row>
  </sheetData>
  <customSheetViews>
    <customSheetView guid="{715E90F1-CD54-4010-AF2A-F1142E0A1E81}" showPageBreaks="1" showGridLines="0">
      <pageMargins left="0.19685039370078741" right="0.19685039370078741" top="0.39370078740157483" bottom="0.19685039370078741" header="0.31496062992125984" footer="0.31496062992125984"/>
      <printOptions horizontalCentered="1"/>
      <pageSetup paperSize="122" scale="75" orientation="landscape" r:id="rId1"/>
    </customSheetView>
    <customSheetView guid="{0B53B832-AD86-4C8F-805A-2F70F28121AE}" showPageBreaks="1" showGridLines="0">
      <pageMargins left="0.19685039370078741" right="0.19685039370078741" top="0.39370078740157483" bottom="0.19685039370078741" header="0.31496062992125984" footer="0.31496062992125984"/>
      <printOptions horizontalCentered="1"/>
      <pageSetup paperSize="122" scale="75" orientation="landscape" r:id="rId2"/>
    </customSheetView>
  </customSheetViews>
  <mergeCells count="2">
    <mergeCell ref="A6:I8"/>
    <mergeCell ref="A10:P10"/>
  </mergeCells>
  <conditionalFormatting sqref="D26:O26 D17:O17 D20:O20 D23:O23 D47:O47 D44:O44 F14:O14">
    <cfRule type="expression" dxfId="9" priority="10" stopIfTrue="1">
      <formula>D15&gt;0</formula>
    </cfRule>
  </conditionalFormatting>
  <conditionalFormatting sqref="D41:O41">
    <cfRule type="expression" dxfId="8" priority="9" stopIfTrue="1">
      <formula>D42&gt;0</formula>
    </cfRule>
  </conditionalFormatting>
  <conditionalFormatting sqref="F14:O14">
    <cfRule type="expression" dxfId="7" priority="8" stopIfTrue="1">
      <formula>F15&gt;0</formula>
    </cfRule>
  </conditionalFormatting>
  <conditionalFormatting sqref="F14:O14">
    <cfRule type="expression" dxfId="6" priority="7" stopIfTrue="1">
      <formula>F15&gt;0</formula>
    </cfRule>
  </conditionalFormatting>
  <conditionalFormatting sqref="F14:O14">
    <cfRule type="expression" dxfId="5" priority="6" stopIfTrue="1">
      <formula>F15&gt;0</formula>
    </cfRule>
  </conditionalFormatting>
  <conditionalFormatting sqref="F14:O14">
    <cfRule type="expression" dxfId="4" priority="5" stopIfTrue="1">
      <formula>F15&gt;0</formula>
    </cfRule>
  </conditionalFormatting>
  <conditionalFormatting sqref="F14:O14">
    <cfRule type="expression" dxfId="3" priority="4" stopIfTrue="1">
      <formula>F15&gt;0</formula>
    </cfRule>
  </conditionalFormatting>
  <conditionalFormatting sqref="F14:O14">
    <cfRule type="expression" dxfId="2" priority="3" stopIfTrue="1">
      <formula>F15&gt;0</formula>
    </cfRule>
  </conditionalFormatting>
  <conditionalFormatting sqref="F14:O14">
    <cfRule type="expression" dxfId="1" priority="2" stopIfTrue="1">
      <formula>F15&gt;0</formula>
    </cfRule>
  </conditionalFormatting>
  <conditionalFormatting sqref="F14:O14">
    <cfRule type="expression" dxfId="0" priority="1" stopIfTrue="1">
      <formula>F15&gt;0</formula>
    </cfRule>
  </conditionalFormatting>
  <printOptions horizontalCentered="1"/>
  <pageMargins left="0.19685039370078741" right="0.19685039370078741" top="0.39370078740157483" bottom="0.19685039370078741" header="0.31496062992125984" footer="0.31496062992125984"/>
  <pageSetup scale="75"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B050"/>
  </sheetPr>
  <dimension ref="A1:AX36"/>
  <sheetViews>
    <sheetView workbookViewId="0">
      <selection activeCell="A10" sqref="A10"/>
    </sheetView>
  </sheetViews>
  <sheetFormatPr baseColWidth="10" defaultRowHeight="14.25" x14ac:dyDescent="0.2"/>
  <cols>
    <col min="1" max="1" width="91.42578125" style="111" customWidth="1"/>
    <col min="2" max="16384" width="11.42578125" style="20"/>
  </cols>
  <sheetData>
    <row r="1" spans="1:50" x14ac:dyDescent="0.2">
      <c r="A1" s="296"/>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row>
    <row r="2" spans="1:50" x14ac:dyDescent="0.2">
      <c r="A2" s="296"/>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row>
    <row r="3" spans="1:50" x14ac:dyDescent="0.2">
      <c r="A3" s="377" t="s">
        <v>483</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row>
    <row r="4" spans="1:50" x14ac:dyDescent="0.2">
      <c r="A4" s="296"/>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row>
    <row r="5" spans="1:50" x14ac:dyDescent="0.2">
      <c r="A5" s="641" t="s">
        <v>601</v>
      </c>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row>
    <row r="6" spans="1:50" x14ac:dyDescent="0.2">
      <c r="A6" s="646" t="s">
        <v>593</v>
      </c>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row>
    <row r="7" spans="1:50" x14ac:dyDescent="0.2">
      <c r="A7" s="296"/>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row>
    <row r="8" spans="1:50" x14ac:dyDescent="0.2">
      <c r="A8" s="378" t="str">
        <f>LUGAR&amp;", "&amp;DAY(FECHALICIT)&amp;" de "&amp;TEXT(FECHALICIT,"mmmm")&amp;" del "&amp;YEAR(FECHALICIT)</f>
        <v>MÉXICO, D. F. , 2 de julio del 2012</v>
      </c>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row>
    <row r="9" spans="1:50" x14ac:dyDescent="0.2">
      <c r="A9" s="378"/>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row>
    <row r="10" spans="1:50" ht="42.75" customHeight="1" x14ac:dyDescent="0.2">
      <c r="A10" s="684" t="s">
        <v>628</v>
      </c>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row>
    <row r="11" spans="1:50" x14ac:dyDescent="0.2">
      <c r="A11" s="378"/>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row>
    <row r="12" spans="1:50" x14ac:dyDescent="0.2">
      <c r="A12" s="644"/>
    </row>
    <row r="13" spans="1:50" x14ac:dyDescent="0.2">
      <c r="A13" s="380" t="str">
        <f>DEPEND</f>
        <v>SECRETARÍA DE COMUNICACIONES Y TRANSPORTES</v>
      </c>
    </row>
    <row r="14" spans="1:50" x14ac:dyDescent="0.2">
      <c r="A14" s="380" t="str">
        <f>SUBS</f>
        <v>SUBSECRETARÍA DE TRANSPORTE</v>
      </c>
    </row>
    <row r="15" spans="1:50" x14ac:dyDescent="0.2">
      <c r="A15" s="380" t="str">
        <f>AREA</f>
        <v xml:space="preserve">DIRECCIÓN GENERAL DE TRANSPORTE FERROVIARIO Y MULTIMODAL </v>
      </c>
    </row>
    <row r="16" spans="1:50" x14ac:dyDescent="0.2">
      <c r="A16" s="380" t="s">
        <v>466</v>
      </c>
    </row>
    <row r="17" spans="1:1" x14ac:dyDescent="0.2">
      <c r="A17" s="644"/>
    </row>
    <row r="18" spans="1:1" x14ac:dyDescent="0.2">
      <c r="A18" s="643" t="str">
        <f>"Me refiero a la "&amp;TIPOLICIT&amp;" No. "&amp;LICIT&amp;" para la realización de los trabajos de:"</f>
        <v>Me refiero a la INVITACIÓN  NACIONAL No. LO-009000988-N16-2012 para la realización de los trabajos de:</v>
      </c>
    </row>
    <row r="19" spans="1:1" ht="42" customHeight="1" x14ac:dyDescent="0.2">
      <c r="A19" s="643" t="str">
        <f>OBRA</f>
        <v>“LA SUPERVISIÓN DE LA INSTALACIÓN DE DISPOSITIVOS DE SEGURIDAD EN LOS CRUCES A NIVEL DE DIVERSAS LÍNEAS FERROVIARIAS CON OTRAS VIALIDADES QUE SE UBICARÁN EN TODA LA REPÚBLICA MEXICANA”</v>
      </c>
    </row>
    <row r="20" spans="1:1" ht="16.5" customHeight="1" x14ac:dyDescent="0.2"/>
    <row r="21" spans="1:1" ht="36" x14ac:dyDescent="0.2">
      <c r="A21" s="642" t="s">
        <v>603</v>
      </c>
    </row>
    <row r="22" spans="1:1" x14ac:dyDescent="0.2">
      <c r="A22" s="643"/>
    </row>
    <row r="23" spans="1:1" x14ac:dyDescent="0.2">
      <c r="A23" s="657" t="s">
        <v>470</v>
      </c>
    </row>
    <row r="24" spans="1:1" x14ac:dyDescent="0.2">
      <c r="A24" s="658" t="s">
        <v>444</v>
      </c>
    </row>
    <row r="25" spans="1:1" x14ac:dyDescent="0.2">
      <c r="A25" s="658"/>
    </row>
    <row r="26" spans="1:1" x14ac:dyDescent="0.2">
      <c r="A26" s="658"/>
    </row>
    <row r="27" spans="1:1" x14ac:dyDescent="0.2">
      <c r="A27" s="658"/>
    </row>
    <row r="30" spans="1:1" x14ac:dyDescent="0.2">
      <c r="A30" s="599" t="s">
        <v>467</v>
      </c>
    </row>
    <row r="31" spans="1:1" x14ac:dyDescent="0.2">
      <c r="A31" s="599" t="s">
        <v>167</v>
      </c>
    </row>
    <row r="32" spans="1:1" x14ac:dyDescent="0.2">
      <c r="A32" s="599"/>
    </row>
    <row r="33" spans="1:1" x14ac:dyDescent="0.2">
      <c r="A33" s="599"/>
    </row>
    <row r="34" spans="1:1" x14ac:dyDescent="0.2">
      <c r="A34" s="644"/>
    </row>
    <row r="35" spans="1:1" x14ac:dyDescent="0.2">
      <c r="A35" s="377" t="s">
        <v>602</v>
      </c>
    </row>
    <row r="36" spans="1:1" x14ac:dyDescent="0.2">
      <c r="A36" s="383" t="s">
        <v>472</v>
      </c>
    </row>
  </sheetData>
  <customSheetViews>
    <customSheetView guid="{715E90F1-CD54-4010-AF2A-F1142E0A1E81}" showPageBreaks="1">
      <pageMargins left="0.7" right="0.7" top="0.75" bottom="0.75" header="0.3" footer="0.3"/>
      <pageSetup orientation="portrait" r:id="rId1"/>
    </customSheetView>
    <customSheetView guid="{0B53B832-AD86-4C8F-805A-2F70F28121AE}" showPageBreaks="1">
      <pageMargins left="0.7" right="0.7" top="0.75" bottom="0.75" header="0.3" footer="0.3"/>
      <pageSetup orientation="portrait" r:id="rId2"/>
    </customSheetView>
  </customSheetViews>
  <printOptions horizontalCentered="1"/>
  <pageMargins left="0.70866141732283472" right="0.70866141732283472" top="0.74803149606299213" bottom="0.74803149606299213" header="0.31496062992125984" footer="0.31496062992125984"/>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36"/>
  <sheetViews>
    <sheetView workbookViewId="0">
      <selection activeCell="A10" sqref="A10"/>
    </sheetView>
  </sheetViews>
  <sheetFormatPr baseColWidth="10" defaultRowHeight="15" x14ac:dyDescent="0.25"/>
  <cols>
    <col min="1" max="1" width="91.42578125" style="111" customWidth="1"/>
  </cols>
  <sheetData>
    <row r="1" spans="1:1" x14ac:dyDescent="0.25">
      <c r="A1" s="296"/>
    </row>
    <row r="2" spans="1:1" x14ac:dyDescent="0.25">
      <c r="A2" s="296"/>
    </row>
    <row r="3" spans="1:1" x14ac:dyDescent="0.25">
      <c r="A3" s="377" t="s">
        <v>483</v>
      </c>
    </row>
    <row r="4" spans="1:1" x14ac:dyDescent="0.25">
      <c r="A4" s="296"/>
    </row>
    <row r="5" spans="1:1" x14ac:dyDescent="0.25">
      <c r="A5" s="641" t="s">
        <v>604</v>
      </c>
    </row>
    <row r="6" spans="1:1" x14ac:dyDescent="0.25">
      <c r="A6" s="646" t="s">
        <v>593</v>
      </c>
    </row>
    <row r="7" spans="1:1" x14ac:dyDescent="0.25">
      <c r="A7" s="296"/>
    </row>
    <row r="8" spans="1:1" x14ac:dyDescent="0.25">
      <c r="A8" s="378" t="str">
        <f>LUGAR&amp;", "&amp;DAY(FECHALICIT)&amp;" de "&amp;TEXT(FECHALICIT,"mmmm")&amp;" del "&amp;YEAR(FECHALICIT)</f>
        <v>MÉXICO, D. F. , 2 de julio del 2012</v>
      </c>
    </row>
    <row r="9" spans="1:1" x14ac:dyDescent="0.25">
      <c r="A9" s="378"/>
    </row>
    <row r="10" spans="1:1" ht="44.25" customHeight="1" x14ac:dyDescent="0.25">
      <c r="A10" s="684" t="s">
        <v>629</v>
      </c>
    </row>
    <row r="11" spans="1:1" x14ac:dyDescent="0.25">
      <c r="A11" s="378"/>
    </row>
    <row r="12" spans="1:1" x14ac:dyDescent="0.25">
      <c r="A12" s="644"/>
    </row>
    <row r="13" spans="1:1" x14ac:dyDescent="0.25">
      <c r="A13" s="380" t="str">
        <f>DEPEND</f>
        <v>SECRETARÍA DE COMUNICACIONES Y TRANSPORTES</v>
      </c>
    </row>
    <row r="14" spans="1:1" x14ac:dyDescent="0.25">
      <c r="A14" s="380" t="str">
        <f>SUBS</f>
        <v>SUBSECRETARÍA DE TRANSPORTE</v>
      </c>
    </row>
    <row r="15" spans="1:1" x14ac:dyDescent="0.25">
      <c r="A15" s="380" t="str">
        <f>AREA</f>
        <v xml:space="preserve">DIRECCIÓN GENERAL DE TRANSPORTE FERROVIARIO Y MULTIMODAL </v>
      </c>
    </row>
    <row r="16" spans="1:1" x14ac:dyDescent="0.25">
      <c r="A16" s="380" t="s">
        <v>466</v>
      </c>
    </row>
    <row r="17" spans="1:1" x14ac:dyDescent="0.25">
      <c r="A17" s="644"/>
    </row>
    <row r="18" spans="1:1" x14ac:dyDescent="0.25">
      <c r="A18" s="643" t="str">
        <f>"Me refiero a la "&amp;TIPOLICIT&amp;" No. "&amp;LICIT&amp;" para la realización de los trabajos de:"</f>
        <v>Me refiero a la INVITACIÓN  NACIONAL No. LO-009000988-N16-2012 para la realización de los trabajos de:</v>
      </c>
    </row>
    <row r="19" spans="1:1" ht="38.25" customHeight="1" x14ac:dyDescent="0.25">
      <c r="A19" s="643" t="str">
        <f>OBRA</f>
        <v>“LA SUPERVISIÓN DE LA INSTALACIÓN DE DISPOSITIVOS DE SEGURIDAD EN LOS CRUCES A NIVEL DE DIVERSAS LÍNEAS FERROVIARIAS CON OTRAS VIALIDADES QUE SE UBICARÁN EN TODA LA REPÚBLICA MEXICANA”</v>
      </c>
    </row>
    <row r="21" spans="1:1" ht="32.25" customHeight="1" x14ac:dyDescent="0.25">
      <c r="A21" s="642" t="s">
        <v>607</v>
      </c>
    </row>
    <row r="22" spans="1:1" x14ac:dyDescent="0.25">
      <c r="A22" s="643"/>
    </row>
    <row r="23" spans="1:1" x14ac:dyDescent="0.25">
      <c r="A23" s="657" t="s">
        <v>471</v>
      </c>
    </row>
    <row r="24" spans="1:1" x14ac:dyDescent="0.25">
      <c r="A24" s="658" t="s">
        <v>444</v>
      </c>
    </row>
    <row r="25" spans="1:1" x14ac:dyDescent="0.25">
      <c r="A25" s="658"/>
    </row>
    <row r="26" spans="1:1" x14ac:dyDescent="0.25">
      <c r="A26" s="658"/>
    </row>
    <row r="27" spans="1:1" x14ac:dyDescent="0.25">
      <c r="A27" s="658"/>
    </row>
    <row r="30" spans="1:1" x14ac:dyDescent="0.25">
      <c r="A30" s="599" t="s">
        <v>467</v>
      </c>
    </row>
    <row r="31" spans="1:1" x14ac:dyDescent="0.25">
      <c r="A31" s="599" t="s">
        <v>167</v>
      </c>
    </row>
    <row r="32" spans="1:1" x14ac:dyDescent="0.25">
      <c r="A32" s="599"/>
    </row>
    <row r="33" spans="1:1" x14ac:dyDescent="0.25">
      <c r="A33" s="599"/>
    </row>
    <row r="34" spans="1:1" x14ac:dyDescent="0.25">
      <c r="A34" s="644"/>
    </row>
    <row r="35" spans="1:1" x14ac:dyDescent="0.25">
      <c r="A35" s="377" t="s">
        <v>602</v>
      </c>
    </row>
    <row r="36" spans="1:1" x14ac:dyDescent="0.25">
      <c r="A36" s="383" t="s">
        <v>472</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36"/>
  <sheetViews>
    <sheetView workbookViewId="0">
      <selection activeCell="A10" sqref="A10"/>
    </sheetView>
  </sheetViews>
  <sheetFormatPr baseColWidth="10" defaultRowHeight="15" x14ac:dyDescent="0.25"/>
  <cols>
    <col min="1" max="1" width="91.42578125" style="111" customWidth="1"/>
  </cols>
  <sheetData>
    <row r="1" spans="1:1" x14ac:dyDescent="0.25">
      <c r="A1" s="296"/>
    </row>
    <row r="2" spans="1:1" x14ac:dyDescent="0.25">
      <c r="A2" s="296"/>
    </row>
    <row r="3" spans="1:1" x14ac:dyDescent="0.25">
      <c r="A3" s="377" t="s">
        <v>483</v>
      </c>
    </row>
    <row r="4" spans="1:1" x14ac:dyDescent="0.25">
      <c r="A4" s="296"/>
    </row>
    <row r="5" spans="1:1" x14ac:dyDescent="0.25">
      <c r="A5" s="641" t="s">
        <v>605</v>
      </c>
    </row>
    <row r="6" spans="1:1" x14ac:dyDescent="0.25">
      <c r="A6" s="646" t="s">
        <v>593</v>
      </c>
    </row>
    <row r="7" spans="1:1" x14ac:dyDescent="0.25">
      <c r="A7" s="296"/>
    </row>
    <row r="8" spans="1:1" x14ac:dyDescent="0.25">
      <c r="A8" s="378" t="str">
        <f>LUGAR&amp;", "&amp;DAY(FECHALICIT)&amp;" de "&amp;TEXT(FECHALICIT,"mmmm")&amp;" del "&amp;YEAR(FECHALICIT)</f>
        <v>MÉXICO, D. F. , 2 de julio del 2012</v>
      </c>
    </row>
    <row r="9" spans="1:1" x14ac:dyDescent="0.25">
      <c r="A9" s="378"/>
    </row>
    <row r="10" spans="1:1" ht="43.5" customHeight="1" x14ac:dyDescent="0.25">
      <c r="A10" s="684" t="s">
        <v>630</v>
      </c>
    </row>
    <row r="11" spans="1:1" x14ac:dyDescent="0.25">
      <c r="A11" s="378"/>
    </row>
    <row r="12" spans="1:1" x14ac:dyDescent="0.25">
      <c r="A12" s="644"/>
    </row>
    <row r="13" spans="1:1" x14ac:dyDescent="0.25">
      <c r="A13" s="380" t="str">
        <f>DEPEND</f>
        <v>SECRETARÍA DE COMUNICACIONES Y TRANSPORTES</v>
      </c>
    </row>
    <row r="14" spans="1:1" x14ac:dyDescent="0.25">
      <c r="A14" s="380" t="str">
        <f>SUBS</f>
        <v>SUBSECRETARÍA DE TRANSPORTE</v>
      </c>
    </row>
    <row r="15" spans="1:1" x14ac:dyDescent="0.25">
      <c r="A15" s="380" t="str">
        <f>AREA</f>
        <v xml:space="preserve">DIRECCIÓN GENERAL DE TRANSPORTE FERROVIARIO Y MULTIMODAL </v>
      </c>
    </row>
    <row r="16" spans="1:1" x14ac:dyDescent="0.25">
      <c r="A16" s="380" t="s">
        <v>466</v>
      </c>
    </row>
    <row r="17" spans="1:1" x14ac:dyDescent="0.25">
      <c r="A17" s="644"/>
    </row>
    <row r="18" spans="1:1" x14ac:dyDescent="0.25">
      <c r="A18" s="643" t="str">
        <f>"Me refiero a la "&amp;TIPOLICIT&amp;" No. "&amp;LICIT&amp;" para la realización de los trabajos de:"</f>
        <v>Me refiero a la INVITACIÓN  NACIONAL No. LO-009000988-N16-2012 para la realización de los trabajos de:</v>
      </c>
    </row>
    <row r="19" spans="1:1" ht="39.75" customHeight="1" x14ac:dyDescent="0.25">
      <c r="A19" s="643" t="str">
        <f>OBRA</f>
        <v>“LA SUPERVISIÓN DE LA INSTALACIÓN DE DISPOSITIVOS DE SEGURIDAD EN LOS CRUCES A NIVEL DE DIVERSAS LÍNEAS FERROVIARIAS CON OTRAS VIALIDADES QUE SE UBICARÁN EN TODA LA REPÚBLICA MEXICANA”</v>
      </c>
    </row>
    <row r="21" spans="1:1" ht="24" x14ac:dyDescent="0.25">
      <c r="A21" s="642" t="s">
        <v>606</v>
      </c>
    </row>
    <row r="22" spans="1:1" x14ac:dyDescent="0.25">
      <c r="A22" s="643"/>
    </row>
    <row r="23" spans="1:1" x14ac:dyDescent="0.25">
      <c r="A23" s="657" t="s">
        <v>511</v>
      </c>
    </row>
    <row r="24" spans="1:1" x14ac:dyDescent="0.25">
      <c r="A24" s="658" t="s">
        <v>444</v>
      </c>
    </row>
    <row r="26" spans="1:1" x14ac:dyDescent="0.25">
      <c r="A26" s="657"/>
    </row>
    <row r="27" spans="1:1" x14ac:dyDescent="0.25">
      <c r="A27" s="658"/>
    </row>
    <row r="30" spans="1:1" x14ac:dyDescent="0.25">
      <c r="A30" s="599" t="s">
        <v>467</v>
      </c>
    </row>
    <row r="31" spans="1:1" x14ac:dyDescent="0.25">
      <c r="A31" s="599" t="s">
        <v>167</v>
      </c>
    </row>
    <row r="32" spans="1:1" x14ac:dyDescent="0.25">
      <c r="A32" s="599"/>
    </row>
    <row r="33" spans="1:1" x14ac:dyDescent="0.25">
      <c r="A33" s="599"/>
    </row>
    <row r="34" spans="1:1" x14ac:dyDescent="0.25">
      <c r="A34" s="644"/>
    </row>
    <row r="35" spans="1:1" x14ac:dyDescent="0.25">
      <c r="A35" s="377" t="s">
        <v>602</v>
      </c>
    </row>
    <row r="36" spans="1:1" x14ac:dyDescent="0.25">
      <c r="A36" s="383" t="s">
        <v>472</v>
      </c>
    </row>
  </sheetData>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36"/>
  <sheetViews>
    <sheetView workbookViewId="0">
      <selection activeCell="A10" sqref="A10"/>
    </sheetView>
  </sheetViews>
  <sheetFormatPr baseColWidth="10" defaultRowHeight="15" x14ac:dyDescent="0.25"/>
  <cols>
    <col min="1" max="1" width="91.42578125" style="111" customWidth="1"/>
  </cols>
  <sheetData>
    <row r="1" spans="1:1" x14ac:dyDescent="0.25">
      <c r="A1" s="296"/>
    </row>
    <row r="2" spans="1:1" x14ac:dyDescent="0.25">
      <c r="A2" s="296"/>
    </row>
    <row r="3" spans="1:1" x14ac:dyDescent="0.25">
      <c r="A3" s="377" t="s">
        <v>483</v>
      </c>
    </row>
    <row r="4" spans="1:1" x14ac:dyDescent="0.25">
      <c r="A4" s="296"/>
    </row>
    <row r="5" spans="1:1" x14ac:dyDescent="0.25">
      <c r="A5" s="641" t="s">
        <v>608</v>
      </c>
    </row>
    <row r="6" spans="1:1" x14ac:dyDescent="0.25">
      <c r="A6" s="646" t="s">
        <v>593</v>
      </c>
    </row>
    <row r="7" spans="1:1" x14ac:dyDescent="0.25">
      <c r="A7" s="296"/>
    </row>
    <row r="8" spans="1:1" x14ac:dyDescent="0.25">
      <c r="A8" s="378" t="str">
        <f>LUGAR&amp;", "&amp;DAY(FECHALICIT)&amp;" de "&amp;TEXT(FECHALICIT,"mmmm")&amp;" del "&amp;YEAR(FECHALICIT)</f>
        <v>MÉXICO, D. F. , 2 de julio del 2012</v>
      </c>
    </row>
    <row r="9" spans="1:1" x14ac:dyDescent="0.25">
      <c r="A9" s="378"/>
    </row>
    <row r="10" spans="1:1" ht="43.5" customHeight="1" x14ac:dyDescent="0.25">
      <c r="A10" s="684" t="s">
        <v>631</v>
      </c>
    </row>
    <row r="11" spans="1:1" x14ac:dyDescent="0.25">
      <c r="A11" s="378"/>
    </row>
    <row r="12" spans="1:1" x14ac:dyDescent="0.25">
      <c r="A12" s="644"/>
    </row>
    <row r="13" spans="1:1" x14ac:dyDescent="0.25">
      <c r="A13" s="380" t="str">
        <f>DEPEND</f>
        <v>SECRETARÍA DE COMUNICACIONES Y TRANSPORTES</v>
      </c>
    </row>
    <row r="14" spans="1:1" x14ac:dyDescent="0.25">
      <c r="A14" s="380" t="str">
        <f>SUBS</f>
        <v>SUBSECRETARÍA DE TRANSPORTE</v>
      </c>
    </row>
    <row r="15" spans="1:1" x14ac:dyDescent="0.25">
      <c r="A15" s="380" t="str">
        <f>AREA</f>
        <v xml:space="preserve">DIRECCIÓN GENERAL DE TRANSPORTE FERROVIARIO Y MULTIMODAL </v>
      </c>
    </row>
    <row r="16" spans="1:1" x14ac:dyDescent="0.25">
      <c r="A16" s="380" t="s">
        <v>466</v>
      </c>
    </row>
    <row r="17" spans="1:1" x14ac:dyDescent="0.25">
      <c r="A17" s="644"/>
    </row>
    <row r="18" spans="1:1" x14ac:dyDescent="0.25">
      <c r="A18" s="643" t="str">
        <f>"Me refiero a la "&amp;TIPOLICIT&amp;" No. "&amp;LICIT&amp;" para la realización de los trabajos de:"</f>
        <v>Me refiero a la INVITACIÓN  NACIONAL No. LO-009000988-N16-2012 para la realización de los trabajos de:</v>
      </c>
    </row>
    <row r="19" spans="1:1" ht="38.25" customHeight="1" x14ac:dyDescent="0.25">
      <c r="A19" s="643" t="str">
        <f>OBRA</f>
        <v>“LA SUPERVISIÓN DE LA INSTALACIÓN DE DISPOSITIVOS DE SEGURIDAD EN LOS CRUCES A NIVEL DE DIVERSAS LÍNEAS FERROVIARIAS CON OTRAS VIALIDADES QUE SE UBICARÁN EN TODA LA REPÚBLICA MEXICANA”</v>
      </c>
    </row>
    <row r="21" spans="1:1" ht="24" x14ac:dyDescent="0.25">
      <c r="A21" s="642" t="s">
        <v>609</v>
      </c>
    </row>
    <row r="22" spans="1:1" x14ac:dyDescent="0.25">
      <c r="A22" s="643"/>
    </row>
    <row r="23" spans="1:1" x14ac:dyDescent="0.25">
      <c r="A23" s="657" t="s">
        <v>528</v>
      </c>
    </row>
    <row r="24" spans="1:1" x14ac:dyDescent="0.25">
      <c r="A24" s="658" t="s">
        <v>444</v>
      </c>
    </row>
    <row r="26" spans="1:1" x14ac:dyDescent="0.25">
      <c r="A26" s="657"/>
    </row>
    <row r="27" spans="1:1" x14ac:dyDescent="0.25">
      <c r="A27" s="658"/>
    </row>
    <row r="30" spans="1:1" x14ac:dyDescent="0.25">
      <c r="A30" s="599" t="s">
        <v>467</v>
      </c>
    </row>
    <row r="31" spans="1:1" x14ac:dyDescent="0.25">
      <c r="A31" s="599" t="s">
        <v>167</v>
      </c>
    </row>
    <row r="32" spans="1:1" x14ac:dyDescent="0.25">
      <c r="A32" s="599"/>
    </row>
    <row r="33" spans="1:1" x14ac:dyDescent="0.25">
      <c r="A33" s="599"/>
    </row>
    <row r="34" spans="1:1" x14ac:dyDescent="0.25">
      <c r="A34" s="644"/>
    </row>
    <row r="35" spans="1:1" x14ac:dyDescent="0.25">
      <c r="A35" s="377" t="s">
        <v>602</v>
      </c>
    </row>
    <row r="36" spans="1:1" x14ac:dyDescent="0.25">
      <c r="A36" s="383" t="s">
        <v>472</v>
      </c>
    </row>
  </sheetData>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36"/>
  <sheetViews>
    <sheetView workbookViewId="0">
      <selection activeCell="A10" sqref="A10"/>
    </sheetView>
  </sheetViews>
  <sheetFormatPr baseColWidth="10" defaultRowHeight="15" x14ac:dyDescent="0.25"/>
  <cols>
    <col min="1" max="1" width="91.42578125" style="111" customWidth="1"/>
  </cols>
  <sheetData>
    <row r="1" spans="1:1" x14ac:dyDescent="0.25">
      <c r="A1" s="296"/>
    </row>
    <row r="2" spans="1:1" x14ac:dyDescent="0.25">
      <c r="A2" s="296"/>
    </row>
    <row r="3" spans="1:1" x14ac:dyDescent="0.25">
      <c r="A3" s="377" t="s">
        <v>483</v>
      </c>
    </row>
    <row r="4" spans="1:1" x14ac:dyDescent="0.25">
      <c r="A4" s="296"/>
    </row>
    <row r="5" spans="1:1" x14ac:dyDescent="0.25">
      <c r="A5" s="641" t="s">
        <v>610</v>
      </c>
    </row>
    <row r="6" spans="1:1" x14ac:dyDescent="0.25">
      <c r="A6" s="646" t="s">
        <v>593</v>
      </c>
    </row>
    <row r="7" spans="1:1" x14ac:dyDescent="0.25">
      <c r="A7" s="296"/>
    </row>
    <row r="8" spans="1:1" x14ac:dyDescent="0.25">
      <c r="A8" s="378" t="str">
        <f>LUGAR&amp;", "&amp;DAY(FECHALICIT)&amp;" de "&amp;TEXT(FECHALICIT,"mmmm")&amp;" del "&amp;YEAR(FECHALICIT)</f>
        <v>MÉXICO, D. F. , 2 de julio del 2012</v>
      </c>
    </row>
    <row r="9" spans="1:1" x14ac:dyDescent="0.25">
      <c r="A9" s="378"/>
    </row>
    <row r="10" spans="1:1" ht="45.75" customHeight="1" x14ac:dyDescent="0.25">
      <c r="A10" s="684" t="s">
        <v>632</v>
      </c>
    </row>
    <row r="11" spans="1:1" x14ac:dyDescent="0.25">
      <c r="A11" s="378"/>
    </row>
    <row r="12" spans="1:1" x14ac:dyDescent="0.25">
      <c r="A12" s="644"/>
    </row>
    <row r="13" spans="1:1" x14ac:dyDescent="0.25">
      <c r="A13" s="380" t="str">
        <f>DEPEND</f>
        <v>SECRETARÍA DE COMUNICACIONES Y TRANSPORTES</v>
      </c>
    </row>
    <row r="14" spans="1:1" x14ac:dyDescent="0.25">
      <c r="A14" s="380" t="str">
        <f>SUBS</f>
        <v>SUBSECRETARÍA DE TRANSPORTE</v>
      </c>
    </row>
    <row r="15" spans="1:1" x14ac:dyDescent="0.25">
      <c r="A15" s="380" t="str">
        <f>AREA</f>
        <v xml:space="preserve">DIRECCIÓN GENERAL DE TRANSPORTE FERROVIARIO Y MULTIMODAL </v>
      </c>
    </row>
    <row r="16" spans="1:1" x14ac:dyDescent="0.25">
      <c r="A16" s="380" t="s">
        <v>466</v>
      </c>
    </row>
    <row r="17" spans="1:1" x14ac:dyDescent="0.25">
      <c r="A17" s="644"/>
    </row>
    <row r="18" spans="1:1" x14ac:dyDescent="0.25">
      <c r="A18" s="643" t="str">
        <f>"Me refiero a la "&amp;TIPOLICIT&amp;" No. "&amp;LICIT&amp;" para la realización de los trabajos de:"</f>
        <v>Me refiero a la INVITACIÓN  NACIONAL No. LO-009000988-N16-2012 para la realización de los trabajos de:</v>
      </c>
    </row>
    <row r="19" spans="1:1" ht="39" customHeight="1" x14ac:dyDescent="0.25">
      <c r="A19" s="643" t="str">
        <f>OBRA</f>
        <v>“LA SUPERVISIÓN DE LA INSTALACIÓN DE DISPOSITIVOS DE SEGURIDAD EN LOS CRUCES A NIVEL DE DIVERSAS LÍNEAS FERROVIARIAS CON OTRAS VIALIDADES QUE SE UBICARÁN EN TODA LA REPÚBLICA MEXICANA”</v>
      </c>
    </row>
    <row r="21" spans="1:1" ht="48" x14ac:dyDescent="0.25">
      <c r="A21" s="642" t="s">
        <v>611</v>
      </c>
    </row>
    <row r="22" spans="1:1" x14ac:dyDescent="0.25">
      <c r="A22" s="643"/>
    </row>
    <row r="23" spans="1:1" x14ac:dyDescent="0.25">
      <c r="A23" s="657" t="s">
        <v>505</v>
      </c>
    </row>
    <row r="24" spans="1:1" x14ac:dyDescent="0.25">
      <c r="A24" s="658" t="s">
        <v>444</v>
      </c>
    </row>
    <row r="25" spans="1:1" x14ac:dyDescent="0.25">
      <c r="A25" s="658"/>
    </row>
    <row r="26" spans="1:1" x14ac:dyDescent="0.25">
      <c r="A26" s="658"/>
    </row>
    <row r="27" spans="1:1" x14ac:dyDescent="0.25">
      <c r="A27" s="658"/>
    </row>
    <row r="30" spans="1:1" x14ac:dyDescent="0.25">
      <c r="A30" s="599" t="s">
        <v>467</v>
      </c>
    </row>
    <row r="31" spans="1:1" x14ac:dyDescent="0.25">
      <c r="A31" s="599" t="s">
        <v>167</v>
      </c>
    </row>
    <row r="32" spans="1:1" x14ac:dyDescent="0.25">
      <c r="A32" s="599"/>
    </row>
    <row r="33" spans="1:1" x14ac:dyDescent="0.25">
      <c r="A33" s="599"/>
    </row>
    <row r="34" spans="1:1" x14ac:dyDescent="0.25">
      <c r="A34" s="644"/>
    </row>
    <row r="35" spans="1:1" x14ac:dyDescent="0.25">
      <c r="A35" s="377" t="s">
        <v>602</v>
      </c>
    </row>
    <row r="36" spans="1:1" x14ac:dyDescent="0.25">
      <c r="A36" s="383" t="s">
        <v>472</v>
      </c>
    </row>
  </sheetData>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FFC000"/>
  </sheetPr>
  <dimension ref="A1:AX49"/>
  <sheetViews>
    <sheetView showGridLines="0" zoomScale="80" zoomScaleNormal="80" workbookViewId="0">
      <selection activeCell="A6" sqref="A6:E8"/>
    </sheetView>
  </sheetViews>
  <sheetFormatPr baseColWidth="10" defaultRowHeight="14.25" x14ac:dyDescent="0.2"/>
  <cols>
    <col min="1" max="1" width="29.7109375" style="20" customWidth="1"/>
    <col min="2" max="2" width="24.7109375" style="20" customWidth="1"/>
    <col min="3" max="3" width="24.42578125" style="20" customWidth="1"/>
    <col min="4" max="4" width="23.7109375" style="20" customWidth="1"/>
    <col min="5" max="6" width="13.5703125" style="20" customWidth="1"/>
    <col min="7" max="7" width="9.7109375" style="20" customWidth="1"/>
    <col min="8" max="8" width="28.5703125" style="20" customWidth="1"/>
    <col min="9" max="16384" width="11.42578125" style="20"/>
  </cols>
  <sheetData>
    <row r="1" spans="1:50" s="297" customFormat="1" x14ac:dyDescent="0.25">
      <c r="A1" s="385" t="str">
        <f>DEPEND</f>
        <v>SECRETARÍA DE COMUNICACIONES Y TRANSPORTES</v>
      </c>
      <c r="B1" s="386"/>
      <c r="C1" s="386"/>
      <c r="D1" s="386"/>
      <c r="E1" s="386"/>
      <c r="F1" s="386"/>
      <c r="G1" s="386"/>
      <c r="H1" s="387"/>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row>
    <row r="2" spans="1:50" s="297" customFormat="1" x14ac:dyDescent="0.25">
      <c r="A2" s="388" t="str">
        <f>SUBS</f>
        <v>SUBSECRETARÍA DE TRANSPORTE</v>
      </c>
      <c r="B2" s="389"/>
      <c r="C2" s="389"/>
      <c r="D2" s="389"/>
      <c r="E2" s="389"/>
      <c r="F2" s="390"/>
      <c r="G2" s="390"/>
      <c r="H2" s="391"/>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row>
    <row r="3" spans="1:50" s="297" customFormat="1" x14ac:dyDescent="0.25">
      <c r="A3" s="388" t="str">
        <f>AREA</f>
        <v xml:space="preserve">DIRECCIÓN GENERAL DE TRANSPORTE FERROVIARIO Y MULTIMODAL </v>
      </c>
      <c r="B3" s="389"/>
      <c r="C3" s="389"/>
      <c r="D3" s="389"/>
      <c r="E3" s="389"/>
      <c r="F3" s="390"/>
      <c r="G3" s="390"/>
      <c r="H3" s="391"/>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row>
    <row r="4" spans="1:50" s="297" customFormat="1" x14ac:dyDescent="0.25">
      <c r="A4" s="392"/>
      <c r="B4" s="389"/>
      <c r="C4" s="389"/>
      <c r="D4" s="389"/>
      <c r="E4" s="389"/>
      <c r="F4" s="390"/>
      <c r="G4" s="390"/>
      <c r="H4" s="391"/>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row>
    <row r="5" spans="1:50" s="297" customFormat="1" x14ac:dyDescent="0.25">
      <c r="A5" s="392" t="str">
        <f>TIPOLICIT&amp;" N° "&amp;LICIT</f>
        <v>INVITACIÓN  NACIONAL N° LO-009000988-N16-2012</v>
      </c>
      <c r="B5" s="389"/>
      <c r="C5" s="389"/>
      <c r="D5" s="389"/>
      <c r="E5" s="389"/>
      <c r="F5" s="390"/>
      <c r="G5" s="390"/>
      <c r="H5" s="393" t="s">
        <v>464</v>
      </c>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row>
    <row r="6" spans="1:50" s="297" customFormat="1" x14ac:dyDescent="0.25">
      <c r="A6" s="731" t="str">
        <f>""&amp;OBRA</f>
        <v>“LA SUPERVISIÓN DE LA INSTALACIÓN DE DISPOSITIVOS DE SEGURIDAD EN LOS CRUCES A NIVEL DE DIVERSAS LÍNEAS FERROVIARIAS CON OTRAS VIALIDADES QUE SE UBICARÁN EN TODA LA REPÚBLICA MEXICANA”</v>
      </c>
      <c r="B6" s="732"/>
      <c r="C6" s="732"/>
      <c r="D6" s="732"/>
      <c r="E6" s="732"/>
      <c r="F6" s="390"/>
      <c r="G6" s="390"/>
      <c r="H6" s="652" t="s">
        <v>594</v>
      </c>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row>
    <row r="7" spans="1:50" s="297" customFormat="1" x14ac:dyDescent="0.25">
      <c r="A7" s="733"/>
      <c r="B7" s="732"/>
      <c r="C7" s="732"/>
      <c r="D7" s="732"/>
      <c r="E7" s="732"/>
      <c r="F7" s="390"/>
      <c r="G7" s="390"/>
      <c r="H7" s="394" t="str">
        <f>"FECHA: "&amp;TEXT(FECHALICIT,"DD-MMM-AAAA")</f>
        <v>FECHA: 02-jul-2012</v>
      </c>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row>
    <row r="8" spans="1:50" s="297" customFormat="1" x14ac:dyDescent="0.25">
      <c r="A8" s="733"/>
      <c r="B8" s="732"/>
      <c r="C8" s="732"/>
      <c r="D8" s="732"/>
      <c r="E8" s="732"/>
      <c r="F8" s="390"/>
      <c r="G8" s="390"/>
      <c r="H8" s="394" t="s">
        <v>564</v>
      </c>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row>
    <row r="9" spans="1:50" s="297" customFormat="1" x14ac:dyDescent="0.25">
      <c r="A9" s="395"/>
      <c r="B9" s="396"/>
      <c r="C9" s="396"/>
      <c r="D9" s="396"/>
      <c r="E9" s="396"/>
      <c r="F9" s="396"/>
      <c r="G9" s="396"/>
      <c r="H9" s="397"/>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row>
    <row r="10" spans="1:50" ht="22.5" customHeight="1" x14ac:dyDescent="0.2">
      <c r="A10" s="736" t="s">
        <v>147</v>
      </c>
      <c r="B10" s="736"/>
      <c r="C10" s="736"/>
      <c r="D10" s="736"/>
      <c r="E10" s="736"/>
      <c r="F10" s="736"/>
      <c r="G10" s="736"/>
      <c r="H10" s="736"/>
      <c r="I10" s="21"/>
    </row>
    <row r="11" spans="1:50" ht="22.5" x14ac:dyDescent="0.2">
      <c r="A11" s="3" t="s">
        <v>149</v>
      </c>
      <c r="B11" s="417" t="s">
        <v>443</v>
      </c>
      <c r="C11" s="571" t="s">
        <v>556</v>
      </c>
      <c r="D11" s="417" t="s">
        <v>533</v>
      </c>
      <c r="E11" s="398"/>
      <c r="F11" s="5"/>
      <c r="G11" s="312"/>
      <c r="H11" s="420" t="s">
        <v>536</v>
      </c>
    </row>
    <row r="12" spans="1:50" x14ac:dyDescent="0.2">
      <c r="A12" s="6" t="s">
        <v>152</v>
      </c>
      <c r="B12" s="418" t="s">
        <v>444</v>
      </c>
      <c r="C12" s="8" t="s">
        <v>153</v>
      </c>
      <c r="D12" s="418" t="s">
        <v>534</v>
      </c>
      <c r="E12" s="400" t="s">
        <v>155</v>
      </c>
      <c r="F12" s="401"/>
      <c r="G12" s="401"/>
      <c r="H12" s="402"/>
    </row>
    <row r="13" spans="1:50" x14ac:dyDescent="0.2">
      <c r="A13" s="9" t="s">
        <v>151</v>
      </c>
      <c r="B13" s="419" t="s">
        <v>543</v>
      </c>
      <c r="C13" s="11" t="s">
        <v>154</v>
      </c>
      <c r="D13" s="419" t="s">
        <v>535</v>
      </c>
      <c r="E13" s="403" t="s">
        <v>156</v>
      </c>
      <c r="F13" s="404"/>
      <c r="G13" s="404"/>
      <c r="H13" s="405"/>
    </row>
    <row r="14" spans="1:50" x14ac:dyDescent="0.2">
      <c r="A14" s="12" t="s">
        <v>161</v>
      </c>
      <c r="B14" s="13" t="s">
        <v>162</v>
      </c>
      <c r="C14" s="14"/>
      <c r="D14" s="15" t="s">
        <v>164</v>
      </c>
      <c r="E14" s="12" t="s">
        <v>165</v>
      </c>
      <c r="F14" s="16" t="s">
        <v>166</v>
      </c>
      <c r="G14" s="15" t="s">
        <v>163</v>
      </c>
      <c r="H14" s="15" t="s">
        <v>148</v>
      </c>
    </row>
    <row r="15" spans="1:50" s="429" customFormat="1" x14ac:dyDescent="0.25">
      <c r="A15" s="572" t="s">
        <v>537</v>
      </c>
      <c r="B15" s="734" t="s">
        <v>538</v>
      </c>
      <c r="C15" s="735"/>
      <c r="D15" s="572" t="s">
        <v>539</v>
      </c>
      <c r="E15" s="572" t="s">
        <v>540</v>
      </c>
      <c r="F15" s="572" t="s">
        <v>541</v>
      </c>
      <c r="G15" s="572" t="s">
        <v>542</v>
      </c>
      <c r="H15" s="572" t="s">
        <v>544</v>
      </c>
    </row>
    <row r="16" spans="1:50" s="429" customFormat="1" x14ac:dyDescent="0.25">
      <c r="A16" s="573"/>
      <c r="B16" s="729"/>
      <c r="C16" s="730"/>
      <c r="D16" s="573"/>
      <c r="E16" s="573"/>
      <c r="F16" s="573"/>
      <c r="G16" s="573"/>
      <c r="H16" s="573"/>
    </row>
    <row r="17" spans="1:8" s="429" customFormat="1" x14ac:dyDescent="0.25">
      <c r="A17" s="574"/>
      <c r="B17" s="729"/>
      <c r="C17" s="730"/>
      <c r="D17" s="574"/>
      <c r="E17" s="574"/>
      <c r="F17" s="574"/>
      <c r="G17" s="574"/>
      <c r="H17" s="574"/>
    </row>
    <row r="18" spans="1:8" s="429" customFormat="1" x14ac:dyDescent="0.25">
      <c r="A18" s="574"/>
      <c r="B18" s="729"/>
      <c r="C18" s="730"/>
      <c r="D18" s="574"/>
      <c r="E18" s="574"/>
      <c r="F18" s="574"/>
      <c r="G18" s="574"/>
      <c r="H18" s="574"/>
    </row>
    <row r="19" spans="1:8" s="429" customFormat="1" x14ac:dyDescent="0.25">
      <c r="A19" s="574"/>
      <c r="B19" s="729"/>
      <c r="C19" s="730"/>
      <c r="D19" s="574"/>
      <c r="E19" s="574"/>
      <c r="F19" s="574"/>
      <c r="G19" s="574"/>
      <c r="H19" s="574"/>
    </row>
    <row r="20" spans="1:8" s="429" customFormat="1" x14ac:dyDescent="0.25">
      <c r="A20" s="574"/>
      <c r="B20" s="729"/>
      <c r="C20" s="730"/>
      <c r="D20" s="574"/>
      <c r="E20" s="574"/>
      <c r="F20" s="574"/>
      <c r="G20" s="574"/>
      <c r="H20" s="574"/>
    </row>
    <row r="21" spans="1:8" s="429" customFormat="1" x14ac:dyDescent="0.25">
      <c r="A21" s="574"/>
      <c r="B21" s="729"/>
      <c r="C21" s="730"/>
      <c r="D21" s="574"/>
      <c r="E21" s="574"/>
      <c r="F21" s="574"/>
      <c r="G21" s="574"/>
      <c r="H21" s="574"/>
    </row>
    <row r="22" spans="1:8" ht="7.5" customHeight="1" x14ac:dyDescent="0.2">
      <c r="A22" s="406"/>
      <c r="B22" s="311"/>
      <c r="C22" s="311"/>
      <c r="D22" s="311"/>
      <c r="E22" s="311"/>
      <c r="F22" s="311"/>
      <c r="G22" s="311"/>
      <c r="H22" s="311"/>
    </row>
    <row r="23" spans="1:8" ht="22.5" x14ac:dyDescent="0.2">
      <c r="A23" s="3" t="s">
        <v>149</v>
      </c>
      <c r="B23" s="575"/>
      <c r="C23" s="571" t="s">
        <v>150</v>
      </c>
      <c r="D23" s="575"/>
      <c r="E23" s="398"/>
      <c r="F23" s="5"/>
      <c r="G23" s="5"/>
      <c r="H23" s="399"/>
    </row>
    <row r="24" spans="1:8" x14ac:dyDescent="0.2">
      <c r="A24" s="6" t="s">
        <v>152</v>
      </c>
      <c r="B24" s="576"/>
      <c r="C24" s="8" t="s">
        <v>153</v>
      </c>
      <c r="D24" s="576"/>
      <c r="E24" s="400" t="s">
        <v>155</v>
      </c>
      <c r="F24" s="401"/>
      <c r="G24" s="401"/>
      <c r="H24" s="402"/>
    </row>
    <row r="25" spans="1:8" x14ac:dyDescent="0.2">
      <c r="A25" s="9" t="s">
        <v>151</v>
      </c>
      <c r="B25" s="577"/>
      <c r="C25" s="11" t="s">
        <v>154</v>
      </c>
      <c r="D25" s="577"/>
      <c r="E25" s="403" t="s">
        <v>156</v>
      </c>
      <c r="F25" s="404"/>
      <c r="G25" s="404"/>
      <c r="H25" s="405"/>
    </row>
    <row r="26" spans="1:8" x14ac:dyDescent="0.2">
      <c r="A26" s="12" t="s">
        <v>161</v>
      </c>
      <c r="B26" s="13" t="s">
        <v>162</v>
      </c>
      <c r="C26" s="14"/>
      <c r="D26" s="15" t="s">
        <v>164</v>
      </c>
      <c r="E26" s="12" t="s">
        <v>165</v>
      </c>
      <c r="F26" s="16" t="s">
        <v>166</v>
      </c>
      <c r="G26" s="15" t="s">
        <v>163</v>
      </c>
      <c r="H26" s="15" t="s">
        <v>148</v>
      </c>
    </row>
    <row r="27" spans="1:8" x14ac:dyDescent="0.2">
      <c r="A27" s="578"/>
      <c r="B27" s="579"/>
      <c r="C27" s="580"/>
      <c r="D27" s="578"/>
      <c r="E27" s="578"/>
      <c r="F27" s="578"/>
      <c r="G27" s="578"/>
      <c r="H27" s="578"/>
    </row>
    <row r="28" spans="1:8" x14ac:dyDescent="0.2">
      <c r="A28" s="574"/>
      <c r="B28" s="581"/>
      <c r="C28" s="582"/>
      <c r="D28" s="574"/>
      <c r="E28" s="574"/>
      <c r="F28" s="574"/>
      <c r="G28" s="574"/>
      <c r="H28" s="574"/>
    </row>
    <row r="29" spans="1:8" x14ac:dyDescent="0.2">
      <c r="A29" s="574"/>
      <c r="B29" s="581"/>
      <c r="C29" s="582"/>
      <c r="D29" s="574"/>
      <c r="E29" s="574"/>
      <c r="F29" s="574"/>
      <c r="G29" s="574"/>
      <c r="H29" s="574"/>
    </row>
    <row r="30" spans="1:8" x14ac:dyDescent="0.2">
      <c r="A30" s="574"/>
      <c r="B30" s="581"/>
      <c r="C30" s="582"/>
      <c r="D30" s="574"/>
      <c r="E30" s="574"/>
      <c r="F30" s="574"/>
      <c r="G30" s="574"/>
      <c r="H30" s="574"/>
    </row>
    <row r="31" spans="1:8" x14ac:dyDescent="0.2">
      <c r="A31" s="574"/>
      <c r="B31" s="581"/>
      <c r="C31" s="582"/>
      <c r="D31" s="574"/>
      <c r="E31" s="574"/>
      <c r="F31" s="574"/>
      <c r="G31" s="574"/>
      <c r="H31" s="574"/>
    </row>
    <row r="32" spans="1:8" x14ac:dyDescent="0.2">
      <c r="A32" s="574"/>
      <c r="B32" s="581"/>
      <c r="C32" s="582"/>
      <c r="D32" s="574"/>
      <c r="E32" s="574"/>
      <c r="F32" s="574"/>
      <c r="G32" s="574"/>
      <c r="H32" s="574"/>
    </row>
    <row r="33" spans="1:8" x14ac:dyDescent="0.2">
      <c r="A33" s="574"/>
      <c r="B33" s="581"/>
      <c r="C33" s="582"/>
      <c r="D33" s="574"/>
      <c r="E33" s="574"/>
      <c r="F33" s="574"/>
      <c r="G33" s="574"/>
      <c r="H33" s="574"/>
    </row>
    <row r="34" spans="1:8" ht="7.5" customHeight="1" x14ac:dyDescent="0.2">
      <c r="A34" s="407"/>
      <c r="B34" s="311"/>
      <c r="C34" s="311"/>
      <c r="D34" s="311"/>
      <c r="E34" s="311"/>
      <c r="F34" s="311"/>
      <c r="G34" s="311"/>
      <c r="H34" s="311"/>
    </row>
    <row r="35" spans="1:8" ht="22.5" x14ac:dyDescent="0.2">
      <c r="A35" s="3" t="s">
        <v>149</v>
      </c>
      <c r="B35" s="575"/>
      <c r="C35" s="571" t="s">
        <v>150</v>
      </c>
      <c r="D35" s="575"/>
      <c r="E35" s="398"/>
      <c r="F35" s="5"/>
      <c r="G35" s="5"/>
      <c r="H35" s="399"/>
    </row>
    <row r="36" spans="1:8" x14ac:dyDescent="0.2">
      <c r="A36" s="6" t="s">
        <v>152</v>
      </c>
      <c r="B36" s="576"/>
      <c r="C36" s="8" t="s">
        <v>153</v>
      </c>
      <c r="D36" s="576"/>
      <c r="E36" s="400" t="s">
        <v>155</v>
      </c>
      <c r="F36" s="401"/>
      <c r="G36" s="401"/>
      <c r="H36" s="402"/>
    </row>
    <row r="37" spans="1:8" x14ac:dyDescent="0.2">
      <c r="A37" s="9" t="s">
        <v>151</v>
      </c>
      <c r="B37" s="577"/>
      <c r="C37" s="11" t="s">
        <v>154</v>
      </c>
      <c r="D37" s="577"/>
      <c r="E37" s="403" t="s">
        <v>156</v>
      </c>
      <c r="F37" s="404"/>
      <c r="G37" s="404"/>
      <c r="H37" s="405"/>
    </row>
    <row r="38" spans="1:8" x14ac:dyDescent="0.2">
      <c r="A38" s="12" t="s">
        <v>161</v>
      </c>
      <c r="B38" s="13" t="s">
        <v>162</v>
      </c>
      <c r="C38" s="14"/>
      <c r="D38" s="15" t="s">
        <v>164</v>
      </c>
      <c r="E38" s="12" t="s">
        <v>165</v>
      </c>
      <c r="F38" s="16" t="s">
        <v>166</v>
      </c>
      <c r="G38" s="15" t="s">
        <v>163</v>
      </c>
      <c r="H38" s="15" t="s">
        <v>148</v>
      </c>
    </row>
    <row r="39" spans="1:8" x14ac:dyDescent="0.2">
      <c r="A39" s="578"/>
      <c r="B39" s="579"/>
      <c r="C39" s="580"/>
      <c r="D39" s="578"/>
      <c r="E39" s="578"/>
      <c r="F39" s="578"/>
      <c r="G39" s="578"/>
      <c r="H39" s="578"/>
    </row>
    <row r="40" spans="1:8" x14ac:dyDescent="0.2">
      <c r="A40" s="574"/>
      <c r="B40" s="581"/>
      <c r="C40" s="582"/>
      <c r="D40" s="574"/>
      <c r="E40" s="574"/>
      <c r="F40" s="574"/>
      <c r="G40" s="574"/>
      <c r="H40" s="574"/>
    </row>
    <row r="41" spans="1:8" x14ac:dyDescent="0.2">
      <c r="A41" s="574"/>
      <c r="B41" s="581"/>
      <c r="C41" s="582"/>
      <c r="D41" s="574"/>
      <c r="E41" s="574"/>
      <c r="F41" s="574"/>
      <c r="G41" s="574"/>
      <c r="H41" s="574"/>
    </row>
    <row r="42" spans="1:8" x14ac:dyDescent="0.2">
      <c r="A42" s="574"/>
      <c r="B42" s="581"/>
      <c r="C42" s="582"/>
      <c r="D42" s="574"/>
      <c r="E42" s="574"/>
      <c r="F42" s="574"/>
      <c r="G42" s="574"/>
      <c r="H42" s="574"/>
    </row>
    <row r="43" spans="1:8" x14ac:dyDescent="0.2">
      <c r="A43" s="574"/>
      <c r="B43" s="581"/>
      <c r="C43" s="582"/>
      <c r="D43" s="574"/>
      <c r="E43" s="574"/>
      <c r="F43" s="574"/>
      <c r="G43" s="574"/>
      <c r="H43" s="574"/>
    </row>
    <row r="44" spans="1:8" x14ac:dyDescent="0.2">
      <c r="A44" s="574"/>
      <c r="B44" s="581"/>
      <c r="C44" s="582"/>
      <c r="D44" s="574"/>
      <c r="E44" s="574"/>
      <c r="F44" s="574"/>
      <c r="G44" s="574"/>
      <c r="H44" s="574"/>
    </row>
    <row r="45" spans="1:8" x14ac:dyDescent="0.2">
      <c r="A45" s="574"/>
      <c r="B45" s="581"/>
      <c r="C45" s="582"/>
      <c r="D45" s="574"/>
      <c r="E45" s="574"/>
      <c r="F45" s="574"/>
      <c r="G45" s="574"/>
      <c r="H45" s="574"/>
    </row>
    <row r="46" spans="1:8" ht="7.5" customHeight="1" x14ac:dyDescent="0.2">
      <c r="A46" s="406"/>
      <c r="B46" s="311"/>
      <c r="C46" s="311"/>
      <c r="D46" s="311"/>
      <c r="E46" s="311"/>
      <c r="F46" s="311"/>
      <c r="G46" s="311"/>
      <c r="H46" s="311"/>
    </row>
    <row r="47" spans="1:8" x14ac:dyDescent="0.2">
      <c r="A47" s="408"/>
      <c r="B47" s="409"/>
      <c r="C47" s="409"/>
      <c r="D47" s="409"/>
      <c r="E47" s="409"/>
      <c r="F47" s="409"/>
      <c r="G47" s="409"/>
      <c r="H47" s="410"/>
    </row>
    <row r="48" spans="1:8" x14ac:dyDescent="0.2">
      <c r="A48" s="421"/>
      <c r="B48" s="422" t="s">
        <v>545</v>
      </c>
      <c r="C48" s="412"/>
      <c r="D48" s="422" t="s">
        <v>546</v>
      </c>
      <c r="E48" s="412"/>
      <c r="F48" s="412"/>
      <c r="G48" s="412"/>
      <c r="H48" s="413"/>
    </row>
    <row r="49" spans="1:8" x14ac:dyDescent="0.2">
      <c r="A49" s="414"/>
      <c r="B49" s="415" t="s">
        <v>167</v>
      </c>
      <c r="C49" s="415"/>
      <c r="D49" s="415" t="s">
        <v>472</v>
      </c>
      <c r="E49" s="415"/>
      <c r="F49" s="415"/>
      <c r="G49" s="415"/>
      <c r="H49" s="416"/>
    </row>
  </sheetData>
  <customSheetViews>
    <customSheetView guid="{715E90F1-CD54-4010-AF2A-F1142E0A1E81}" showPageBreaks="1" showGridLines="0">
      <pageMargins left="0.19685039370078741" right="0.19685039370078741" top="0.39370078740157483" bottom="0.19685039370078741" header="0.31496062992125984" footer="0.31496062992125984"/>
      <pageSetup scale="80" orientation="landscape" r:id="rId1"/>
    </customSheetView>
    <customSheetView guid="{0B53B832-AD86-4C8F-805A-2F70F28121AE}" showPageBreaks="1" showGridLines="0">
      <pageMargins left="0.19685039370078741" right="0.19685039370078741" top="0.39370078740157483" bottom="0.19685039370078741" header="0.31496062992125984" footer="0.31496062992125984"/>
      <pageSetup scale="80" orientation="landscape" r:id="rId2"/>
    </customSheetView>
  </customSheetViews>
  <mergeCells count="9">
    <mergeCell ref="B19:C19"/>
    <mergeCell ref="B20:C20"/>
    <mergeCell ref="B21:C21"/>
    <mergeCell ref="A6:E8"/>
    <mergeCell ref="B15:C15"/>
    <mergeCell ref="B16:C16"/>
    <mergeCell ref="B17:C17"/>
    <mergeCell ref="B18:C18"/>
    <mergeCell ref="A10:H10"/>
  </mergeCells>
  <printOptions horizontalCentered="1"/>
  <pageMargins left="0.19685039370078741" right="0.19685039370078741" top="0.39370078740157483" bottom="0.19685039370078741" header="0.31496062992125984" footer="0.31496062992125984"/>
  <pageSetup scale="80"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13</vt:i4>
      </vt:variant>
    </vt:vector>
  </HeadingPairs>
  <TitlesOfParts>
    <vt:vector size="47" baseType="lpstr">
      <vt:lpstr>RLOPS</vt:lpstr>
      <vt:lpstr>DATOS</vt:lpstr>
      <vt:lpstr>T.I</vt:lpstr>
      <vt:lpstr>T.IIa</vt:lpstr>
      <vt:lpstr>T.IIb</vt:lpstr>
      <vt:lpstr>T.IIc</vt:lpstr>
      <vt:lpstr>T.IId</vt:lpstr>
      <vt:lpstr>T.IIe</vt:lpstr>
      <vt:lpstr>T.III.a</vt:lpstr>
      <vt:lpstr>T.IV</vt:lpstr>
      <vt:lpstr>T.V</vt:lpstr>
      <vt:lpstr>T.VI</vt:lpstr>
      <vt:lpstr>T.VII</vt:lpstr>
      <vt:lpstr>T.VIII</vt:lpstr>
      <vt:lpstr>T.IXa</vt:lpstr>
      <vt:lpstr>T.IXb</vt:lpstr>
      <vt:lpstr>T.X</vt:lpstr>
      <vt:lpstr>E.I.a</vt:lpstr>
      <vt:lpstr>E.I.b</vt:lpstr>
      <vt:lpstr>E.II</vt:lpstr>
      <vt:lpstr>E.III.a</vt:lpstr>
      <vt:lpstr>E.III.b</vt:lpstr>
      <vt:lpstr>E.IV</vt:lpstr>
      <vt:lpstr>E.V.a</vt:lpstr>
      <vt:lpstr>E.V.b</vt:lpstr>
      <vt:lpstr>E.VI</vt:lpstr>
      <vt:lpstr>E.VII.a</vt:lpstr>
      <vt:lpstr>E.VII.b</vt:lpstr>
      <vt:lpstr>E.IX</vt:lpstr>
      <vt:lpstr>E.X</vt:lpstr>
      <vt:lpstr>E.XI.a</vt:lpstr>
      <vt:lpstr>E.XI.b</vt:lpstr>
      <vt:lpstr>E.XI.c</vt:lpstr>
      <vt:lpstr>E.XI.d</vt:lpstr>
      <vt:lpstr>AREA</vt:lpstr>
      <vt:lpstr>E.IX!Área_de_impresión</vt:lpstr>
      <vt:lpstr>E.V.b!Área_de_impresión</vt:lpstr>
      <vt:lpstr>DEPEND</vt:lpstr>
      <vt:lpstr>FECHALICIT</vt:lpstr>
      <vt:lpstr>LICIT</vt:lpstr>
      <vt:lpstr>LUGAR</vt:lpstr>
      <vt:lpstr>OBRA</vt:lpstr>
      <vt:lpstr>SMDF</vt:lpstr>
      <vt:lpstr>SUBS</vt:lpstr>
      <vt:lpstr>TIPOLICIT</vt:lpstr>
      <vt:lpstr>E.V.a!Títulos_a_imprimir</vt:lpstr>
      <vt:lpstr>E.V.b!Títulos_a_imprimir</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Consultores y Asesores en Obras y Servicios, S.A. de C.V.</dc:creator>
  <cp:lastModifiedBy>Gerardo Avila Arreguin</cp:lastModifiedBy>
  <cp:lastPrinted>2012-08-01T22:50:27Z</cp:lastPrinted>
  <dcterms:created xsi:type="dcterms:W3CDTF">2010-09-09T18:26:44Z</dcterms:created>
  <dcterms:modified xsi:type="dcterms:W3CDTF">2012-08-02T00:01:20Z</dcterms:modified>
</cp:coreProperties>
</file>