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2\"/>
    </mc:Choice>
  </mc:AlternateContent>
  <xr:revisionPtr revIDLastSave="0" documentId="13_ncr:1_{03034C68-7B59-43BE-AC4E-82EB9D7E3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1" sheetId="1" r:id="rId1"/>
    <sheet name="4.2" sheetId="2" r:id="rId2"/>
    <sheet name="4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C27" i="1"/>
  <c r="E17" i="3"/>
  <c r="H17" i="3"/>
  <c r="I17" i="3"/>
  <c r="J8" i="3"/>
  <c r="J9" i="3"/>
  <c r="J10" i="3"/>
  <c r="J12" i="3"/>
  <c r="L10" i="3" s="1"/>
  <c r="J13" i="3"/>
  <c r="J14" i="3"/>
  <c r="J15" i="3"/>
  <c r="J11" i="3"/>
  <c r="J7" i="3"/>
  <c r="F17" i="3" l="1"/>
  <c r="C17" i="3" l="1"/>
  <c r="D17" i="3"/>
  <c r="G17" i="3"/>
  <c r="L12" i="3"/>
  <c r="L9" i="3" l="1"/>
  <c r="L11" i="3"/>
  <c r="L8" i="3"/>
  <c r="J17" i="3"/>
  <c r="E14" i="2"/>
  <c r="F12" i="2" s="1"/>
  <c r="C14" i="2"/>
  <c r="F8" i="2" l="1"/>
  <c r="I18" i="3"/>
  <c r="H18" i="3"/>
  <c r="E18" i="3"/>
  <c r="F18" i="3"/>
  <c r="D18" i="3"/>
  <c r="G18" i="3"/>
  <c r="D8" i="2"/>
  <c r="D12" i="2"/>
  <c r="F10" i="2"/>
  <c r="D6" i="2"/>
  <c r="L13" i="3"/>
  <c r="F6" i="2"/>
  <c r="D10" i="2"/>
  <c r="C8" i="1"/>
  <c r="J18" i="3" l="1"/>
  <c r="M9" i="3"/>
  <c r="M10" i="3"/>
  <c r="M12" i="3"/>
  <c r="M11" i="3"/>
  <c r="D14" i="2"/>
  <c r="F14" i="2"/>
  <c r="C15" i="1"/>
  <c r="C31" i="1" s="1"/>
  <c r="M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<sst xmlns="http://schemas.openxmlformats.org/spreadsheetml/2006/main" count="96" uniqueCount="72">
  <si>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</si>
  <si>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</si>
  <si>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</si>
  <si>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</si>
  <si>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</si>
  <si>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</si>
  <si>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</si>
  <si>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</si>
  <si>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</si>
  <si>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</si>
  <si>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</si>
  <si>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</si>
  <si>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</si>
  <si>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</si>
  <si>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</si>
  <si>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</si>
  <si>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</si>
  <si>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</si>
  <si>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</si>
  <si>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</si>
  <si>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</si>
  <si>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</si>
  <si>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</si>
  <si>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</si>
  <si>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</si>
  <si>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</si>
  <si>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</si>
  <si>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</si>
  <si>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</si>
  <si>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</si>
  <si>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</si>
  <si>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</si>
  <si>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</si>
  <si>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</si>
  <si>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</si>
  <si>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</si>
  <si>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</si>
  <si>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Camión de tres ejes</t>
  </si>
  <si>
    <t>Baja California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</si>
  <si>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</si>
  <si>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</si>
  <si>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</si>
  <si>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</si>
  <si>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</si>
  <si>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</si>
  <si>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</si>
  <si>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</si>
  <si>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</si>
  <si>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</si>
  <si>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</si>
  <si>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</si>
  <si>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</si>
  <si>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</si>
  <si>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</si>
  <si>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</si>
  <si>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</si>
  <si>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</si>
  <si>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</si>
  <si>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</si>
  <si>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</si>
  <si>
    <t>Nuevo León</t>
  </si>
  <si>
    <t>más de 100</t>
  </si>
  <si>
    <t>Ciudad de México</t>
  </si>
  <si>
    <t>S-4</t>
  </si>
  <si>
    <t>S-5</t>
  </si>
  <si>
    <t>R-3</t>
  </si>
  <si>
    <t>R-4</t>
  </si>
  <si>
    <t>R-5</t>
  </si>
  <si>
    <t>R-6</t>
  </si>
  <si>
    <t>Aguascalientes</t>
  </si>
  <si>
    <t>San Luis Potosí</t>
  </si>
  <si>
    <t xml:space="preserve">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</si>
</sst>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9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3" fillId="33" borderId="0" xfId="0" applyFont="1" applyFill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0" fontId="17" fillId="0" borderId="0" xfId="0" applyFont="1"/>
    <xf numFmtId="0" fontId="21" fillId="33" borderId="0" xfId="0" applyFont="1" applyFill="1" applyAlignment="1">
      <alignment horizontal="center"/>
    </xf>
    <xf numFmtId="0" fontId="16" fillId="34" borderId="0" xfId="28" applyFont="1" applyFill="1" applyAlignment="1">
      <alignment horizontal="center"/>
    </xf>
    <xf numFmtId="3" fontId="16" fillId="34" borderId="0" xfId="28" applyNumberFormat="1" applyFont="1" applyFill="1" applyAlignment="1">
      <alignment horizontal="center"/>
    </xf>
    <xf numFmtId="164" fontId="16" fillId="34" borderId="0" xfId="28" applyNumberFormat="1" applyFont="1" applyFill="1" applyAlignment="1">
      <alignment horizontal="center"/>
    </xf>
    <xf numFmtId="0" fontId="19" fillId="35" borderId="0" xfId="26" applyFont="1" applyFill="1" applyAlignment="1">
      <alignment horizontal="center" vertical="center" wrapText="1"/>
    </xf>
    <xf numFmtId="3" fontId="19" fillId="35" borderId="0" xfId="26" applyNumberFormat="1" applyFont="1" applyFill="1" applyAlignment="1">
      <alignment horizontal="center" vertical="center" wrapText="1"/>
    </xf>
    <xf numFmtId="164" fontId="19" fillId="35" borderId="0" xfId="26" applyNumberFormat="1" applyFont="1" applyFill="1" applyAlignment="1">
      <alignment horizontal="center" vertical="center" wrapText="1"/>
    </xf>
    <xf numFmtId="0" fontId="19" fillId="35" borderId="0" xfId="26" applyFont="1" applyFill="1" applyAlignment="1">
      <alignment horizontal="center"/>
    </xf>
    <xf numFmtId="3" fontId="19" fillId="35" borderId="0" xfId="26" applyNumberFormat="1" applyFont="1" applyFill="1" applyAlignment="1">
      <alignment horizontal="center"/>
    </xf>
    <xf numFmtId="0" fontId="16" fillId="36" borderId="0" xfId="28" applyFont="1" applyFill="1" applyAlignment="1">
      <alignment horizontal="center"/>
    </xf>
    <xf numFmtId="3" fontId="16" fillId="36" borderId="0" xfId="28" applyNumberFormat="1" applyFont="1" applyFill="1" applyAlignment="1">
      <alignment horizontal="center"/>
    </xf>
    <xf numFmtId="164" fontId="16" fillId="36" borderId="0" xfId="28" applyNumberFormat="1" applyFont="1" applyFill="1" applyAlignment="1">
      <alignment horizontal="center"/>
    </xf>
    <xf numFmtId="3" fontId="25" fillId="35" borderId="0" xfId="26" applyNumberFormat="1" applyFont="1" applyFill="1" applyBorder="1" applyAlignment="1">
      <alignment horizontal="center" vertical="center"/>
    </xf>
    <xf numFmtId="3" fontId="25" fillId="35" borderId="0" xfId="26" applyNumberFormat="1" applyFont="1" applyFill="1" applyBorder="1" applyAlignment="1">
      <alignment horizontal="center" vertical="center" wrapText="1"/>
    </xf>
    <xf numFmtId="3" fontId="25" fillId="35" borderId="0" xfId="26" applyNumberFormat="1" applyFont="1" applyFill="1" applyBorder="1" applyAlignment="1">
      <alignment vertical="center"/>
    </xf>
    <xf numFmtId="0" fontId="23" fillId="36" borderId="0" xfId="0" applyFont="1" applyFill="1"/>
    <xf numFmtId="0" fontId="23" fillId="36" borderId="0" xfId="0" applyFont="1" applyFill="1" applyAlignment="1">
      <alignment horizontal="center" vertical="center"/>
    </xf>
    <xf numFmtId="3" fontId="24" fillId="36" borderId="0" xfId="0" applyNumberFormat="1" applyFont="1" applyFill="1" applyAlignment="1">
      <alignment horizontal="center" wrapText="1"/>
    </xf>
    <xf numFmtId="165" fontId="24" fillId="36" borderId="0" xfId="0" applyNumberFormat="1" applyFont="1" applyFill="1" applyAlignment="1">
      <alignment horizontal="center" wrapText="1"/>
    </xf>
    <xf numFmtId="0" fontId="13" fillId="35" borderId="0" xfId="0" applyFont="1" applyFill="1" applyAlignment="1">
      <alignment horizontal="center"/>
    </xf>
    <xf numFmtId="3" fontId="13" fillId="35" borderId="0" xfId="0" applyNumberFormat="1" applyFont="1" applyFill="1" applyAlignment="1">
      <alignment horizontal="center"/>
    </xf>
    <xf numFmtId="0" fontId="16" fillId="36" borderId="0" xfId="0" applyFont="1" applyFill="1"/>
    <xf numFmtId="0" fontId="16" fillId="36" borderId="0" xfId="0" applyFont="1" applyFill="1" applyAlignment="1">
      <alignment horizontal="center"/>
    </xf>
    <xf numFmtId="3" fontId="0" fillId="36" borderId="0" xfId="0" applyNumberFormat="1" applyFill="1" applyAlignment="1">
      <alignment horizontal="center"/>
    </xf>
    <xf numFmtId="3" fontId="21" fillId="33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3" fontId="16" fillId="36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13" fillId="35" borderId="0" xfId="0" applyFont="1" applyFill="1" applyAlignment="1">
      <alignment horizontal="center" vertical="center"/>
    </xf>
    <xf numFmtId="0" fontId="13" fillId="35" borderId="0" xfId="0" applyFont="1" applyFill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2022</a:t>
            </a:r>
            <a:endParaRPr lang="es-ES" sz="1200"/>
          </a:p>
        </c:rich>
      </c:tx>
      <c:layout>
        <c:manualLayout>
          <c:xMode val="edge"/>
          <c:yMode val="edge"/>
          <c:x val="0.130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5FB-4622-A0B6-9155B56C7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5FB-4622-A0B6-9155B56C76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35.3%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FB-4622-A0B6-9155B56C7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64.7%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5FB-4622-A0B6-9155B56C7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35.345191641750709</c:v>
                </c:pt>
                <c:pt idx="1">
                  <c:v>64.654808358249298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B-4622-A0B6-9155B56C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2022</a:t>
            </a:r>
          </a:p>
        </c:rich>
      </c:tx>
      <c:layout>
        <c:manualLayout>
          <c:xMode val="edge"/>
          <c:yMode val="edge"/>
          <c:x val="0.21597734493714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69</c:v>
                </c:pt>
                <c:pt idx="1">
                  <c:v>64</c:v>
                </c:pt>
                <c:pt idx="2">
                  <c:v>28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D-492E-B20B-B6FEB1F4CDC6}"/>
            </c:ext>
          </c:extLst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-2.5062656641604009E-3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D-492E-B20B-B6FEB1F4C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164</c:v>
                </c:pt>
                <c:pt idx="1">
                  <c:v>899</c:v>
                </c:pt>
                <c:pt idx="2">
                  <c:v>1539</c:v>
                </c:pt>
                <c:pt idx="3">
                  <c:v>56597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D-492E-B20B-B6FEB1F4C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921344"/>
        <c:axId val="82922880"/>
      </c:barChart>
      <c:catAx>
        <c:axId val="82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922880"/>
        <c:crosses val="autoZero"/>
        <c:auto val="1"/>
        <c:lblAlgn val="ctr"/>
        <c:lblOffset val="100"/>
        <c:noMultiLvlLbl val="0"/>
      </c:catAx>
      <c:valAx>
        <c:axId val="82922880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92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2022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84776902887139"/>
          <c:y val="0.18518518518518517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84-4BE4-A272-EE9495C8CFD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84-4BE4-A272-EE9495C8CFD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84-4BE4-A272-EE9495C8CFD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84-4BE4-A272-EE9495C8CFD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70576BB-93EB-46BA-BEF1-F4E1000F32C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84-4BE4-A272-EE9495C8CF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9EDDBE-433C-40B9-AA95-DBE35DB6A0C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84-4BE4-A272-EE9495C8CF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83725A-5644-4896-8CD6-DB24016E84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84-4BE4-A272-EE9495C8CF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12C2E2-EBD2-418F-9704-6326845CDD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84-4BE4-A272-EE9495C8C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32.70142180094787</c:v>
                </c:pt>
                <c:pt idx="1">
                  <c:v>30.33175355450237</c:v>
                </c:pt>
                <c:pt idx="2">
                  <c:v>13.270142180094787</c:v>
                </c:pt>
                <c:pt idx="3">
                  <c:v>23.696682464454977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4-4BE4-A272-EE9495C8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2022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0798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8067-403F-84F6-75C3B9860B74}"/>
              </c:ext>
            </c:extLst>
          </c:dPt>
          <c:dPt>
            <c:idx val="1"/>
            <c:bubble3D val="0"/>
            <c:explosion val="25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67-403F-84F6-75C3B9860B74}"/>
              </c:ext>
            </c:extLst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67-403F-84F6-75C3B9860B7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8067-403F-84F6-75C3B9860B74}"/>
              </c:ext>
            </c:extLst>
          </c:dPt>
          <c:dLbls>
            <c:dLbl>
              <c:idx val="0"/>
              <c:layout>
                <c:manualLayout>
                  <c:x val="-6.8199803149606331E-2"/>
                  <c:y val="2.1044765237678644E-2"/>
                </c:manualLayout>
              </c:layout>
              <c:tx>
                <c:rich>
                  <a:bodyPr/>
                  <a:lstStyle/>
                  <a:p>
                    <a:fld id="{CF119010-859D-4B9F-9FAE-0ACAF59FEB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67-403F-84F6-75C3B9860B74}"/>
                </c:ext>
              </c:extLst>
            </c:dLbl>
            <c:dLbl>
              <c:idx val="1"/>
              <c:layout>
                <c:manualLayout>
                  <c:x val="-1.3863735783027121E-2"/>
                  <c:y val="-5.1299212598425195E-2"/>
                </c:manualLayout>
              </c:layout>
              <c:tx>
                <c:rich>
                  <a:bodyPr/>
                  <a:lstStyle/>
                  <a:p>
                    <a:fld id="{85706CC4-95E2-4EA7-B046-4FDA2C3834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67-403F-84F6-75C3B9860B74}"/>
                </c:ext>
              </c:extLst>
            </c:dLbl>
            <c:dLbl>
              <c:idx val="2"/>
              <c:layout>
                <c:manualLayout>
                  <c:x val="3.5660979877515313E-2"/>
                  <c:y val="-3.7597696121318171E-2"/>
                </c:manualLayout>
              </c:layout>
              <c:tx>
                <c:rich>
                  <a:bodyPr/>
                  <a:lstStyle/>
                  <a:p>
                    <a:fld id="{A7728075-9EEA-4821-86B4-5944DD9A5E7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67-403F-84F6-75C3B9860B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73DDF0-05AD-4A39-9F6C-2D788748CEC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67-403F-84F6-75C3B9860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0.27703170661666582</c:v>
                </c:pt>
                <c:pt idx="1">
                  <c:v>1.5186067332218449</c:v>
                </c:pt>
                <c:pt idx="2">
                  <c:v>2.5997060761161506</c:v>
                </c:pt>
                <c:pt idx="3">
                  <c:v>95.604655484045338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67-403F-84F6-75C3B986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2022</a:t>
            </a:r>
            <a:endParaRPr lang="es-ES" sz="1050"/>
          </a:p>
        </c:rich>
      </c:tx>
      <c:layout>
        <c:manualLayout>
          <c:xMode val="edge"/>
          <c:yMode val="edge"/>
          <c:x val="9.879177602799649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27314814814814814"/>
          <c:w val="0.41944444444444445"/>
          <c:h val="0.6990740740740740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78-4886-BC8B-9BBC5A6F710C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78-4886-BC8B-9BBC5A6F71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B78-4886-BC8B-9BBC5A6F710C}"/>
              </c:ext>
            </c:extLst>
          </c:dPt>
          <c:dPt>
            <c:idx val="3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BB78-4886-BC8B-9BBC5A6F7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78-4886-BC8B-9BBC5A6F71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9252B56-57AA-48CB-920A-D9C06F791F0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78-4886-BC8B-9BBC5A6F71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D4B789-85A0-430B-8239-B041CE0DF1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78-4886-BC8B-9BBC5A6F71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7B0D7F-0039-4B59-A627-9FED43F3EF1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78-4886-BC8B-9BBC5A6F71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7191FE-04B6-49A3-96FC-B3373E1141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78-4886-BC8B-9BBC5A6F710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007FFF0-AE23-4D20-80D7-75B29ADA89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B78-4886-BC8B-9BBC5A6F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'4.3'!$K$8:$K$12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'4.3'!$M$8:$M$12</c:f>
              <c:numCache>
                <c:formatCode>0.0</c:formatCode>
                <c:ptCount val="5"/>
                <c:pt idx="0">
                  <c:v>15.7</c:v>
                </c:pt>
                <c:pt idx="1">
                  <c:v>18.718221591580939</c:v>
                </c:pt>
                <c:pt idx="2">
                  <c:v>0.22635517491849524</c:v>
                </c:pt>
                <c:pt idx="3">
                  <c:v>64.428453183330802</c:v>
                </c:pt>
                <c:pt idx="4">
                  <c:v>0.9848139326677815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8-4886-BC8B-9BBC5A6F71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10214348206468"/>
          <c:y val="0.28366032370953631"/>
          <c:w val="0.2782311898512686"/>
          <c:h val="0.43267898804316129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2022</a:t>
            </a:r>
          </a:p>
        </c:rich>
      </c:tx>
      <c:layout>
        <c:manualLayout>
          <c:xMode val="edge"/>
          <c:yMode val="edge"/>
          <c:x val="0.101569553805774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493657042869639E-2"/>
          <c:y val="0.31481481481481483"/>
          <c:w val="0.40833333333333327"/>
          <c:h val="0.6805555555555554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DF6-4298-BE58-0CACF7CE2F96}"/>
              </c:ext>
            </c:extLst>
          </c:dPt>
          <c:dPt>
            <c:idx val="1"/>
            <c:bubble3D val="0"/>
            <c:explosion val="27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DF6-4298-BE58-0CACF7CE2F96}"/>
              </c:ext>
            </c:extLst>
          </c:dPt>
          <c:dPt>
            <c:idx val="2"/>
            <c:bubble3D val="0"/>
            <c:explosion val="32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DF6-4298-BE58-0CACF7CE2F96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F6-4298-BE58-0CACF7CE2F96}"/>
              </c:ext>
            </c:extLst>
          </c:dPt>
          <c:dPt>
            <c:idx val="4"/>
            <c:bubble3D val="0"/>
            <c:explosion val="15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8551-43A1-995D-DA73E8DB463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51-43A1-995D-DA73E8DB463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E8E2EAF-E333-43D3-8396-451C4C80F4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F6-4298-BE58-0CACF7CE2F96}"/>
                </c:ext>
              </c:extLst>
            </c:dLbl>
            <c:dLbl>
              <c:idx val="1"/>
              <c:layout>
                <c:manualLayout>
                  <c:x val="1.4464566929133808E-2"/>
                  <c:y val="-3.5239865850102072E-3"/>
                </c:manualLayout>
              </c:layout>
              <c:tx>
                <c:rich>
                  <a:bodyPr/>
                  <a:lstStyle/>
                  <a:p>
                    <a:fld id="{1A74D821-95AB-40FB-9DF0-5E7DEC60B9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F6-4298-BE58-0CACF7CE2F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6-4298-BE58-0CACF7CE2F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A45FC9-3F37-489E-910C-80165E06F67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DF6-4298-BE58-0CACF7CE2F96}"/>
                </c:ext>
              </c:extLst>
            </c:dLbl>
            <c:dLbl>
              <c:idx val="4"/>
              <c:layout>
                <c:manualLayout>
                  <c:x val="2.4535214348206474E-2"/>
                  <c:y val="9.7155511811023623E-2"/>
                </c:manualLayout>
              </c:layout>
              <c:tx>
                <c:rich>
                  <a:bodyPr/>
                  <a:lstStyle/>
                  <a:p>
                    <a:fld id="{9EEDB807-6D28-40B0-BE8A-5DD498E46F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551-43A1-995D-DA73E8DB4631}"/>
                </c:ext>
              </c:extLst>
            </c:dLbl>
            <c:dLbl>
              <c:idx val="5"/>
              <c:layout>
                <c:manualLayout>
                  <c:x val="-4.4043963254593178E-2"/>
                  <c:y val="-8.2782881306503353E-2"/>
                </c:manualLayout>
              </c:layout>
              <c:tx>
                <c:rich>
                  <a:bodyPr/>
                  <a:lstStyle/>
                  <a:p>
                    <a:fld id="{05615FD2-E8AB-4D55-88CC-A99D70C07E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551-43A1-995D-DA73E8DB4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'4.3'!$C$4:$I$4</c:f>
              <c:strCache>
                <c:ptCount val="7"/>
                <c:pt idx="0">
                  <c:v>Aguascalientes</c:v>
                </c:pt>
                <c:pt idx="1">
                  <c:v>Baja California</c:v>
                </c:pt>
                <c:pt idx="2">
                  <c:v>Baja California Sur </c:v>
                </c:pt>
                <c:pt idx="3">
                  <c:v>Ciudad de México</c:v>
                </c:pt>
                <c:pt idx="4">
                  <c:v>Nuevo León</c:v>
                </c:pt>
                <c:pt idx="5">
                  <c:v>Quintana Roo</c:v>
                </c:pt>
                <c:pt idx="6">
                  <c:v>San Luis Potosí</c:v>
                </c:pt>
              </c:strCache>
            </c:strRef>
          </c:cat>
          <c:val>
            <c:numRef>
              <c:f>'4.3'!$C$18:$H$18</c:f>
              <c:numCache>
                <c:formatCode>0.0</c:formatCode>
                <c:ptCount val="6"/>
                <c:pt idx="0">
                  <c:v>8.1</c:v>
                </c:pt>
                <c:pt idx="1">
                  <c:v>1.3716447912971503</c:v>
                </c:pt>
                <c:pt idx="2">
                  <c:v>1.6892177232723526E-2</c:v>
                </c:pt>
                <c:pt idx="3">
                  <c:v>84.900082771668437</c:v>
                </c:pt>
                <c:pt idx="4">
                  <c:v>5.3734015777293536</c:v>
                </c:pt>
                <c:pt idx="5">
                  <c:v>0.17398942549705232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6-4298-BE58-0CACF7C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11808836395452"/>
          <c:y val="0.34607064741907262"/>
          <c:w val="0.26484295713035871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180975</xdr:rowOff>
    </xdr:from>
    <xdr:to>
      <xdr:col>9</xdr:col>
      <xdr:colOff>428625</xdr:colOff>
      <xdr:row>32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18</xdr:row>
      <xdr:rowOff>95250</xdr:rowOff>
    </xdr:from>
    <xdr:to>
      <xdr:col>4</xdr:col>
      <xdr:colOff>600075</xdr:colOff>
      <xdr:row>32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838200</xdr:colOff>
      <xdr:row>18</xdr:row>
      <xdr:rowOff>85725</xdr:rowOff>
    </xdr:from>
    <xdr:to>
      <xdr:col>9</xdr:col>
      <xdr:colOff>638175</xdr:colOff>
      <xdr:row>32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workbookViewId="0">
      <selection activeCell="A101" sqref="A101"/>
    </sheetView>
  </sheetViews>
  <sheetFormatPr baseColWidth="10" defaultRowHeight="15" x14ac:dyDescent="0.25"/>
  <cols>
    <col min="1" max="1" width="28.85546875" customWidth="1"/>
    <col min="2" max="2" width="10.140625" customWidth="1"/>
    <col min="3" max="3" width="14.28515625" customWidth="1"/>
    <col min="6" max="6" width="27.85546875" customWidth="1"/>
  </cols>
  <sheetData>
    <row r="2" spans="1:6" ht="17.25" x14ac:dyDescent="0.3">
      <c r="A2" s="18" t="s">
        <v>48</v>
      </c>
    </row>
    <row r="3" spans="1:6" ht="15.75" x14ac:dyDescent="0.25">
      <c r="A3" s="1"/>
    </row>
    <row r="4" spans="1:6" ht="17.25" x14ac:dyDescent="0.3">
      <c r="A4" s="18" t="s">
        <v>50</v>
      </c>
      <c r="B4" s="19"/>
      <c r="C4" s="19"/>
      <c r="D4" s="19"/>
    </row>
    <row r="6" spans="1:6" ht="31.5" x14ac:dyDescent="0.25">
      <c r="A6" s="32" t="s">
        <v>0</v>
      </c>
      <c r="B6" s="32" t="s">
        <v>1</v>
      </c>
      <c r="C6" s="33" t="s">
        <v>43</v>
      </c>
      <c r="D6" s="34" t="s">
        <v>2</v>
      </c>
    </row>
    <row r="7" spans="1:6" ht="12.75" customHeight="1" x14ac:dyDescent="0.25">
      <c r="A7" s="2"/>
      <c r="B7" s="3"/>
      <c r="C7" s="4"/>
      <c r="D7" s="4"/>
    </row>
    <row r="8" spans="1:6" x14ac:dyDescent="0.25">
      <c r="A8" s="37" t="s">
        <v>3</v>
      </c>
      <c r="B8" s="37"/>
      <c r="C8" s="38">
        <f>SUM(C9:C13)</f>
        <v>20924</v>
      </c>
      <c r="D8" s="39">
        <f>C8/C$31*100</f>
        <v>35.345191641750709</v>
      </c>
    </row>
    <row r="9" spans="1:6" x14ac:dyDescent="0.25">
      <c r="A9" s="2" t="s">
        <v>4</v>
      </c>
      <c r="B9" s="28" t="s">
        <v>51</v>
      </c>
      <c r="C9" s="4">
        <v>4386</v>
      </c>
      <c r="D9" s="26"/>
      <c r="F9" s="6"/>
    </row>
    <row r="10" spans="1:6" x14ac:dyDescent="0.25">
      <c r="A10" s="2" t="s">
        <v>24</v>
      </c>
      <c r="B10" s="28" t="s">
        <v>52</v>
      </c>
      <c r="C10" s="4">
        <v>4874</v>
      </c>
      <c r="D10" s="26"/>
      <c r="F10" s="6"/>
    </row>
    <row r="11" spans="1:6" x14ac:dyDescent="0.25">
      <c r="A11" s="2" t="s">
        <v>5</v>
      </c>
      <c r="B11" s="28" t="s">
        <v>53</v>
      </c>
      <c r="C11" s="4">
        <v>125</v>
      </c>
      <c r="D11" s="26"/>
      <c r="F11" s="6"/>
    </row>
    <row r="12" spans="1:6" x14ac:dyDescent="0.25">
      <c r="A12" s="2" t="s">
        <v>6</v>
      </c>
      <c r="B12" s="28" t="s">
        <v>54</v>
      </c>
      <c r="C12" s="4">
        <v>10956</v>
      </c>
      <c r="D12" s="26"/>
      <c r="F12" s="6"/>
    </row>
    <row r="13" spans="1:6" x14ac:dyDescent="0.25">
      <c r="A13" s="2" t="s">
        <v>7</v>
      </c>
      <c r="B13" s="3"/>
      <c r="C13" s="4">
        <v>583</v>
      </c>
      <c r="D13" s="26"/>
      <c r="F13" s="6"/>
    </row>
    <row r="14" spans="1:6" ht="8.25" customHeight="1" x14ac:dyDescent="0.25">
      <c r="A14" s="2"/>
      <c r="B14" s="3"/>
      <c r="C14" s="4"/>
      <c r="D14" s="5"/>
      <c r="F14" s="6"/>
    </row>
    <row r="15" spans="1:6" x14ac:dyDescent="0.25">
      <c r="A15" s="37" t="s">
        <v>8</v>
      </c>
      <c r="B15" s="37"/>
      <c r="C15" s="38">
        <f>C21+C27</f>
        <v>38275</v>
      </c>
      <c r="D15" s="39">
        <f>C15/C$31*100</f>
        <v>64.654808358249298</v>
      </c>
      <c r="F15" s="6"/>
    </row>
    <row r="16" spans="1:6" hidden="1" x14ac:dyDescent="0.25">
      <c r="A16" s="2" t="s">
        <v>9</v>
      </c>
      <c r="B16" s="3" t="s">
        <v>55</v>
      </c>
      <c r="C16" s="4">
        <v>731</v>
      </c>
      <c r="D16" s="5"/>
      <c r="F16" s="6"/>
    </row>
    <row r="17" spans="1:6" hidden="1" x14ac:dyDescent="0.25">
      <c r="A17" s="2" t="s">
        <v>10</v>
      </c>
      <c r="B17" s="3" t="s">
        <v>56</v>
      </c>
      <c r="C17" s="4">
        <v>36916</v>
      </c>
      <c r="D17" s="5"/>
      <c r="F17" s="6"/>
    </row>
    <row r="18" spans="1:6" hidden="1" x14ac:dyDescent="0.25">
      <c r="A18" s="2" t="s">
        <v>11</v>
      </c>
      <c r="B18" s="3" t="s">
        <v>57</v>
      </c>
      <c r="C18" s="4">
        <v>494</v>
      </c>
      <c r="D18" s="5"/>
      <c r="F18" s="6"/>
    </row>
    <row r="19" spans="1:6" hidden="1" x14ac:dyDescent="0.25">
      <c r="A19" s="2" t="s">
        <v>12</v>
      </c>
      <c r="B19" s="3" t="s">
        <v>63</v>
      </c>
      <c r="C19" s="4"/>
      <c r="D19" s="5"/>
      <c r="F19" s="6"/>
    </row>
    <row r="20" spans="1:6" hidden="1" x14ac:dyDescent="0.25">
      <c r="A20" s="2" t="s">
        <v>13</v>
      </c>
      <c r="B20" s="3" t="s">
        <v>64</v>
      </c>
      <c r="C20" s="4"/>
      <c r="D20" s="5"/>
      <c r="F20" s="6"/>
    </row>
    <row r="21" spans="1:6" hidden="1" x14ac:dyDescent="0.25">
      <c r="A21" s="2" t="s">
        <v>14</v>
      </c>
      <c r="B21" s="28" t="s">
        <v>44</v>
      </c>
      <c r="C21" s="52">
        <f>SUM(C16:C20)</f>
        <v>38141</v>
      </c>
      <c r="D21" s="26">
        <f>C21*100/C15</f>
        <v>99.649902024820378</v>
      </c>
      <c r="F21" s="6"/>
    </row>
    <row r="22" spans="1:6" x14ac:dyDescent="0.25">
      <c r="A22" s="2" t="s">
        <v>15</v>
      </c>
      <c r="B22" s="3" t="s">
        <v>58</v>
      </c>
      <c r="C22" s="4">
        <v>134</v>
      </c>
      <c r="D22" s="5"/>
      <c r="F22" s="6"/>
    </row>
    <row r="23" spans="1:6" hidden="1" x14ac:dyDescent="0.25">
      <c r="A23" s="2" t="s">
        <v>16</v>
      </c>
      <c r="B23" s="3" t="s">
        <v>65</v>
      </c>
      <c r="C23" s="4"/>
      <c r="D23" s="5"/>
    </row>
    <row r="24" spans="1:6" hidden="1" x14ac:dyDescent="0.25">
      <c r="A24" s="2" t="s">
        <v>17</v>
      </c>
      <c r="B24" s="3" t="s">
        <v>66</v>
      </c>
      <c r="C24" s="4"/>
      <c r="D24" s="5"/>
    </row>
    <row r="25" spans="1:6" hidden="1" x14ac:dyDescent="0.25">
      <c r="A25" s="2" t="s">
        <v>18</v>
      </c>
      <c r="B25" s="3" t="s">
        <v>67</v>
      </c>
      <c r="C25" s="4"/>
      <c r="D25" s="5"/>
    </row>
    <row r="26" spans="1:6" hidden="1" x14ac:dyDescent="0.25">
      <c r="A26" s="2" t="s">
        <v>19</v>
      </c>
      <c r="B26" s="3" t="s">
        <v>68</v>
      </c>
      <c r="C26" s="4"/>
      <c r="D26" s="5"/>
    </row>
    <row r="27" spans="1:6" x14ac:dyDescent="0.25">
      <c r="A27" s="2" t="s">
        <v>20</v>
      </c>
      <c r="B27" s="28" t="s">
        <v>45</v>
      </c>
      <c r="C27" s="52">
        <f>SUM(C22:C26)</f>
        <v>134</v>
      </c>
      <c r="D27" s="26">
        <f>C27*100/C15</f>
        <v>0.35009797517962116</v>
      </c>
    </row>
    <row r="28" spans="1:6" hidden="1" x14ac:dyDescent="0.25">
      <c r="A28" s="2"/>
      <c r="B28" s="3"/>
      <c r="C28" s="4"/>
      <c r="D28" s="5"/>
    </row>
    <row r="29" spans="1:6" hidden="1" x14ac:dyDescent="0.25">
      <c r="A29" s="29" t="s">
        <v>21</v>
      </c>
      <c r="B29" s="29" t="s">
        <v>22</v>
      </c>
      <c r="C29" s="30"/>
      <c r="D29" s="31">
        <f>C29/C$31*100</f>
        <v>0</v>
      </c>
    </row>
    <row r="30" spans="1:6" ht="11.25" customHeight="1" x14ac:dyDescent="0.25">
      <c r="A30" s="2"/>
      <c r="B30" s="3"/>
      <c r="C30" s="4"/>
      <c r="D30" s="5"/>
    </row>
    <row r="31" spans="1:6" ht="15.75" x14ac:dyDescent="0.25">
      <c r="A31" s="35" t="s">
        <v>23</v>
      </c>
      <c r="B31" s="35"/>
      <c r="C31" s="36">
        <f>C8+C15+C29</f>
        <v>59199</v>
      </c>
      <c r="D31" s="36">
        <f>D8+D15+D29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69" sqref="A69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8" t="s">
        <v>47</v>
      </c>
      <c r="B2" s="19"/>
      <c r="C2" s="19"/>
      <c r="D2" s="19"/>
      <c r="E2" s="19"/>
    </row>
    <row r="3" spans="1:6" ht="15" customHeight="1" x14ac:dyDescent="0.25"/>
    <row r="4" spans="1:6" ht="32.25" customHeight="1" x14ac:dyDescent="0.25">
      <c r="A4" s="40" t="s">
        <v>25</v>
      </c>
      <c r="B4" s="41" t="s">
        <v>26</v>
      </c>
      <c r="C4" s="40" t="s">
        <v>27</v>
      </c>
      <c r="D4" s="40" t="s">
        <v>2</v>
      </c>
      <c r="E4" s="40" t="s">
        <v>28</v>
      </c>
      <c r="F4" s="40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43" t="s">
        <v>29</v>
      </c>
      <c r="B6" s="44" t="s">
        <v>30</v>
      </c>
      <c r="C6" s="45">
        <v>69</v>
      </c>
      <c r="D6" s="46">
        <f>C6*100/$C$14</f>
        <v>32.70142180094787</v>
      </c>
      <c r="E6" s="45">
        <v>164</v>
      </c>
      <c r="F6" s="46">
        <f>E6*100/$E$14</f>
        <v>0.27703170661666582</v>
      </c>
    </row>
    <row r="7" spans="1:6" ht="9.75" customHeight="1" x14ac:dyDescent="0.25">
      <c r="A7" s="7"/>
      <c r="B7" s="25"/>
      <c r="C7" s="8"/>
      <c r="D7" s="9"/>
      <c r="E7" s="8"/>
      <c r="F7" s="9"/>
    </row>
    <row r="8" spans="1:6" x14ac:dyDescent="0.25">
      <c r="A8" s="43" t="s">
        <v>31</v>
      </c>
      <c r="B8" s="44" t="s">
        <v>32</v>
      </c>
      <c r="C8" s="45">
        <v>64</v>
      </c>
      <c r="D8" s="46">
        <f>C8*100/$C$14</f>
        <v>30.33175355450237</v>
      </c>
      <c r="E8" s="45">
        <v>899</v>
      </c>
      <c r="F8" s="46">
        <f>E8*100/$E$14</f>
        <v>1.5186067332218449</v>
      </c>
    </row>
    <row r="9" spans="1:6" ht="10.5" customHeight="1" x14ac:dyDescent="0.25">
      <c r="A9" s="7"/>
      <c r="B9" s="25"/>
      <c r="C9" s="8"/>
      <c r="D9" s="9"/>
      <c r="E9" s="8"/>
      <c r="F9" s="9"/>
    </row>
    <row r="10" spans="1:6" x14ac:dyDescent="0.25">
      <c r="A10" s="43" t="s">
        <v>33</v>
      </c>
      <c r="B10" s="44" t="s">
        <v>34</v>
      </c>
      <c r="C10" s="45">
        <v>28</v>
      </c>
      <c r="D10" s="46">
        <f>C10*100/$C$14</f>
        <v>13.270142180094787</v>
      </c>
      <c r="E10" s="45">
        <v>1539</v>
      </c>
      <c r="F10" s="46">
        <f>E10*100/$E$14</f>
        <v>2.5997060761161506</v>
      </c>
    </row>
    <row r="11" spans="1:6" ht="9.75" customHeight="1" x14ac:dyDescent="0.25">
      <c r="A11" s="7"/>
      <c r="B11" s="25"/>
      <c r="C11" s="8"/>
      <c r="D11" s="9"/>
      <c r="E11" s="8"/>
      <c r="F11" s="9"/>
    </row>
    <row r="12" spans="1:6" x14ac:dyDescent="0.25">
      <c r="A12" s="43" t="s">
        <v>35</v>
      </c>
      <c r="B12" s="44" t="s">
        <v>61</v>
      </c>
      <c r="C12" s="45">
        <v>50</v>
      </c>
      <c r="D12" s="46">
        <f>C12*100/$C$14</f>
        <v>23.696682464454977</v>
      </c>
      <c r="E12" s="45">
        <v>56597</v>
      </c>
      <c r="F12" s="46">
        <f>E12*100/$E$14</f>
        <v>95.604655484045338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0" t="s">
        <v>36</v>
      </c>
      <c r="B14" s="42"/>
      <c r="C14" s="41">
        <f>SUM(C6:C12)</f>
        <v>211</v>
      </c>
      <c r="D14" s="41">
        <f t="shared" ref="D14:F14" si="0">SUM(D6:D12)</f>
        <v>100.00000000000001</v>
      </c>
      <c r="E14" s="41">
        <f t="shared" si="0"/>
        <v>59199</v>
      </c>
      <c r="F14" s="41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2"/>
  <sheetViews>
    <sheetView workbookViewId="0">
      <selection activeCell="E74" sqref="E74"/>
    </sheetView>
  </sheetViews>
  <sheetFormatPr baseColWidth="10" defaultRowHeight="15" x14ac:dyDescent="0.25"/>
  <cols>
    <col min="1" max="1" width="28.140625" bestFit="1" customWidth="1"/>
    <col min="2" max="2" width="13.42578125" customWidth="1"/>
    <col min="3" max="3" width="17.140625" bestFit="1" customWidth="1"/>
    <col min="4" max="4" width="17" bestFit="1" customWidth="1"/>
    <col min="5" max="5" width="14.7109375" customWidth="1"/>
    <col min="6" max="6" width="15.140625" bestFit="1" customWidth="1"/>
    <col min="7" max="7" width="15.140625" customWidth="1"/>
    <col min="8" max="8" width="14" bestFit="1" customWidth="1"/>
    <col min="9" max="9" width="12.5703125" bestFit="1" customWidth="1"/>
    <col min="10" max="10" width="15.7109375" bestFit="1" customWidth="1"/>
    <col min="11" max="11" width="13.28515625" customWidth="1"/>
  </cols>
  <sheetData>
    <row r="2" spans="1:17" ht="17.25" x14ac:dyDescent="0.3">
      <c r="A2" s="18" t="s">
        <v>46</v>
      </c>
      <c r="B2" s="19"/>
      <c r="C2" s="19"/>
      <c r="D2" s="19"/>
      <c r="E2" s="19"/>
    </row>
    <row r="3" spans="1:17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7" x14ac:dyDescent="0.25">
      <c r="A4" s="58" t="s">
        <v>0</v>
      </c>
      <c r="B4" s="57" t="s">
        <v>1</v>
      </c>
      <c r="C4" s="58" t="s">
        <v>69</v>
      </c>
      <c r="D4" s="58" t="s">
        <v>38</v>
      </c>
      <c r="E4" s="58" t="s">
        <v>71</v>
      </c>
      <c r="F4" s="58" t="s">
        <v>62</v>
      </c>
      <c r="G4" s="58" t="s">
        <v>60</v>
      </c>
      <c r="H4" s="58" t="s">
        <v>39</v>
      </c>
      <c r="I4" s="58" t="s">
        <v>70</v>
      </c>
      <c r="J4" s="57" t="s">
        <v>36</v>
      </c>
      <c r="K4" s="21"/>
      <c r="M4" s="21"/>
    </row>
    <row r="5" spans="1:17" x14ac:dyDescent="0.25">
      <c r="A5" s="58"/>
      <c r="B5" s="57"/>
      <c r="C5" s="58"/>
      <c r="D5" s="58"/>
      <c r="E5" s="58"/>
      <c r="F5" s="58"/>
      <c r="G5" s="58"/>
      <c r="H5" s="58"/>
      <c r="I5" s="58"/>
      <c r="J5" s="57"/>
      <c r="K5" s="21"/>
      <c r="L5" s="21"/>
      <c r="M5" s="21"/>
      <c r="N5" s="21"/>
      <c r="O5" s="21"/>
    </row>
    <row r="6" spans="1:17" ht="9.75" customHeight="1" x14ac:dyDescent="0.25">
      <c r="A6" s="22"/>
      <c r="B6" s="22"/>
      <c r="C6" s="23"/>
      <c r="D6" s="23"/>
      <c r="E6" s="23"/>
      <c r="F6" s="23"/>
      <c r="G6" s="23"/>
      <c r="H6" s="23"/>
      <c r="I6" s="23"/>
      <c r="J6" s="23"/>
      <c r="K6" s="27"/>
      <c r="L6" s="27"/>
      <c r="M6" s="27"/>
      <c r="N6" s="21"/>
      <c r="O6" s="21"/>
    </row>
    <row r="7" spans="1:17" x14ac:dyDescent="0.25">
      <c r="A7" s="49" t="s">
        <v>4</v>
      </c>
      <c r="B7" s="50" t="s">
        <v>51</v>
      </c>
      <c r="C7" s="51">
        <v>124</v>
      </c>
      <c r="D7" s="51">
        <v>40</v>
      </c>
      <c r="E7" s="51">
        <v>0</v>
      </c>
      <c r="F7" s="51">
        <v>3582</v>
      </c>
      <c r="G7" s="51">
        <v>640</v>
      </c>
      <c r="H7" s="51">
        <v>0</v>
      </c>
      <c r="I7" s="51">
        <v>0</v>
      </c>
      <c r="J7" s="54">
        <f t="shared" ref="J7:J15" si="0">SUM(C7:I7)</f>
        <v>4386</v>
      </c>
      <c r="K7" s="21"/>
      <c r="L7" s="21"/>
      <c r="M7" s="21"/>
      <c r="N7" s="21"/>
      <c r="O7" s="21"/>
      <c r="P7" s="21"/>
      <c r="Q7" s="21"/>
    </row>
    <row r="8" spans="1:17" x14ac:dyDescent="0.25">
      <c r="A8" s="20" t="s">
        <v>37</v>
      </c>
      <c r="B8" s="14" t="s">
        <v>59</v>
      </c>
      <c r="C8" s="13">
        <v>91</v>
      </c>
      <c r="D8" s="13">
        <v>56</v>
      </c>
      <c r="E8" s="13">
        <v>0</v>
      </c>
      <c r="F8" s="13">
        <v>4626</v>
      </c>
      <c r="G8" s="13">
        <v>101</v>
      </c>
      <c r="H8" s="13">
        <v>0</v>
      </c>
      <c r="I8" s="13">
        <v>0</v>
      </c>
      <c r="J8" s="55">
        <f t="shared" si="0"/>
        <v>4874</v>
      </c>
      <c r="K8" s="16" t="s">
        <v>40</v>
      </c>
      <c r="L8" s="17">
        <f>J7+J8</f>
        <v>9260</v>
      </c>
      <c r="M8" s="53">
        <v>15.7</v>
      </c>
      <c r="N8" s="21"/>
      <c r="O8" s="21"/>
      <c r="P8" s="21"/>
      <c r="Q8" s="21"/>
    </row>
    <row r="9" spans="1:17" x14ac:dyDescent="0.25">
      <c r="A9" s="49" t="s">
        <v>5</v>
      </c>
      <c r="B9" s="50" t="s">
        <v>53</v>
      </c>
      <c r="C9" s="51">
        <v>19</v>
      </c>
      <c r="D9" s="51">
        <v>0</v>
      </c>
      <c r="E9" s="51">
        <v>0</v>
      </c>
      <c r="F9" s="51">
        <v>106</v>
      </c>
      <c r="G9" s="51">
        <v>0</v>
      </c>
      <c r="H9" s="51">
        <v>0</v>
      </c>
      <c r="I9" s="51">
        <v>0</v>
      </c>
      <c r="J9" s="54">
        <f t="shared" si="0"/>
        <v>125</v>
      </c>
      <c r="K9" s="16" t="s">
        <v>41</v>
      </c>
      <c r="L9" s="17">
        <f>J9+J10</f>
        <v>11081</v>
      </c>
      <c r="M9" s="53">
        <f>L9*100/$L$13</f>
        <v>18.718221591580939</v>
      </c>
      <c r="N9" s="21"/>
      <c r="O9" s="21"/>
      <c r="P9" s="21"/>
      <c r="Q9" s="21"/>
    </row>
    <row r="10" spans="1:17" x14ac:dyDescent="0.25">
      <c r="A10" s="20" t="s">
        <v>6</v>
      </c>
      <c r="B10" s="14" t="s">
        <v>54</v>
      </c>
      <c r="C10" s="13">
        <v>499</v>
      </c>
      <c r="D10" s="13">
        <v>378</v>
      </c>
      <c r="E10" s="13">
        <v>0</v>
      </c>
      <c r="F10" s="13">
        <v>9545</v>
      </c>
      <c r="G10" s="13">
        <v>530</v>
      </c>
      <c r="H10" s="13">
        <v>0</v>
      </c>
      <c r="I10" s="13">
        <v>4</v>
      </c>
      <c r="J10" s="55">
        <f t="shared" si="0"/>
        <v>10956</v>
      </c>
      <c r="K10" s="16" t="s">
        <v>20</v>
      </c>
      <c r="L10" s="17">
        <f>J12</f>
        <v>134</v>
      </c>
      <c r="M10" s="53">
        <f>L10*100/$L$13</f>
        <v>0.22635517491849524</v>
      </c>
      <c r="N10" s="21"/>
      <c r="O10" s="21"/>
      <c r="P10" s="21"/>
      <c r="Q10" s="21"/>
    </row>
    <row r="11" spans="1:17" x14ac:dyDescent="0.25">
      <c r="A11" s="49" t="s">
        <v>7</v>
      </c>
      <c r="B11" s="50" t="s">
        <v>49</v>
      </c>
      <c r="C11" s="51">
        <v>1</v>
      </c>
      <c r="D11" s="51">
        <v>0</v>
      </c>
      <c r="E11" s="51">
        <v>10</v>
      </c>
      <c r="F11" s="51">
        <v>469</v>
      </c>
      <c r="G11" s="51">
        <v>0</v>
      </c>
      <c r="H11" s="51">
        <v>103</v>
      </c>
      <c r="I11" s="51">
        <v>0</v>
      </c>
      <c r="J11" s="54">
        <f>SUM(C11:I11)</f>
        <v>583</v>
      </c>
      <c r="K11" s="16" t="s">
        <v>14</v>
      </c>
      <c r="L11" s="17">
        <f>J13+J14+J15</f>
        <v>38141</v>
      </c>
      <c r="M11" s="53">
        <f>L11*100/$L$13</f>
        <v>64.428453183330802</v>
      </c>
      <c r="N11" s="21"/>
      <c r="O11" s="21"/>
      <c r="P11" s="21"/>
      <c r="Q11" s="21"/>
    </row>
    <row r="12" spans="1:17" x14ac:dyDescent="0.25">
      <c r="A12" s="20" t="s">
        <v>15</v>
      </c>
      <c r="B12" s="14" t="s">
        <v>58</v>
      </c>
      <c r="C12" s="13">
        <v>77</v>
      </c>
      <c r="D12" s="13">
        <v>10</v>
      </c>
      <c r="E12" s="13">
        <v>0</v>
      </c>
      <c r="F12" s="13">
        <v>33</v>
      </c>
      <c r="G12" s="13">
        <v>14</v>
      </c>
      <c r="H12" s="13">
        <v>0</v>
      </c>
      <c r="I12" s="13">
        <v>0</v>
      </c>
      <c r="J12" s="55">
        <f t="shared" si="0"/>
        <v>134</v>
      </c>
      <c r="K12" s="16" t="s">
        <v>7</v>
      </c>
      <c r="L12" s="17">
        <f>J11</f>
        <v>583</v>
      </c>
      <c r="M12" s="53">
        <f>L12*100/$L$13</f>
        <v>0.9848139326677815</v>
      </c>
      <c r="N12" s="21"/>
      <c r="O12" s="21"/>
      <c r="P12" s="21"/>
      <c r="Q12" s="21"/>
    </row>
    <row r="13" spans="1:17" x14ac:dyDescent="0.25">
      <c r="A13" s="49" t="s">
        <v>9</v>
      </c>
      <c r="B13" s="50" t="s">
        <v>55</v>
      </c>
      <c r="C13" s="51">
        <v>86</v>
      </c>
      <c r="D13" s="51">
        <v>0</v>
      </c>
      <c r="E13" s="51">
        <v>0</v>
      </c>
      <c r="F13" s="51">
        <v>644</v>
      </c>
      <c r="G13" s="51">
        <v>1</v>
      </c>
      <c r="H13" s="51">
        <v>0</v>
      </c>
      <c r="I13" s="51">
        <v>0</v>
      </c>
      <c r="J13" s="54">
        <f t="shared" si="0"/>
        <v>731</v>
      </c>
      <c r="K13" s="16" t="s">
        <v>42</v>
      </c>
      <c r="L13" s="17">
        <f>SUM(L8:L12)</f>
        <v>59199</v>
      </c>
      <c r="M13" s="15">
        <f>SUM(M8:M12)</f>
        <v>100.05784388249802</v>
      </c>
      <c r="N13" s="21"/>
      <c r="O13" s="21"/>
      <c r="P13" s="21"/>
      <c r="Q13" s="21"/>
    </row>
    <row r="14" spans="1:17" x14ac:dyDescent="0.25">
      <c r="A14" s="20" t="s">
        <v>10</v>
      </c>
      <c r="B14" s="14" t="s">
        <v>56</v>
      </c>
      <c r="C14" s="13">
        <v>3888</v>
      </c>
      <c r="D14" s="13">
        <v>320</v>
      </c>
      <c r="E14" s="13">
        <v>0</v>
      </c>
      <c r="F14" s="13">
        <v>30969</v>
      </c>
      <c r="G14" s="13">
        <v>1737</v>
      </c>
      <c r="H14" s="13">
        <v>0</v>
      </c>
      <c r="I14" s="13">
        <v>2</v>
      </c>
      <c r="J14" s="55">
        <f t="shared" si="0"/>
        <v>36916</v>
      </c>
      <c r="K14" s="27"/>
      <c r="L14" s="27"/>
      <c r="M14" s="27"/>
      <c r="N14" s="21"/>
      <c r="O14" s="21"/>
      <c r="P14" s="21"/>
      <c r="Q14" s="21"/>
    </row>
    <row r="15" spans="1:17" x14ac:dyDescent="0.25">
      <c r="A15" s="49" t="s">
        <v>11</v>
      </c>
      <c r="B15" s="50" t="s">
        <v>57</v>
      </c>
      <c r="C15" s="51">
        <v>42</v>
      </c>
      <c r="D15" s="51">
        <v>8</v>
      </c>
      <c r="E15" s="51">
        <v>0</v>
      </c>
      <c r="F15" s="51">
        <v>286</v>
      </c>
      <c r="G15" s="51">
        <v>158</v>
      </c>
      <c r="H15" s="51">
        <v>0</v>
      </c>
      <c r="I15" s="51">
        <v>0</v>
      </c>
      <c r="J15" s="54">
        <f t="shared" si="0"/>
        <v>494</v>
      </c>
      <c r="K15" s="21"/>
      <c r="L15" s="21"/>
      <c r="M15" s="21"/>
      <c r="N15" s="21"/>
      <c r="O15" s="21"/>
      <c r="P15" s="21"/>
      <c r="Q15" s="21"/>
    </row>
    <row r="16" spans="1:17" ht="9.75" customHeight="1" x14ac:dyDescent="0.25">
      <c r="A16" s="22"/>
      <c r="B16" s="22"/>
      <c r="C16" s="24"/>
      <c r="D16" s="24"/>
      <c r="E16" s="24"/>
      <c r="F16" s="24"/>
      <c r="G16" s="24"/>
      <c r="H16" s="24"/>
      <c r="I16" s="24"/>
      <c r="J16" s="24"/>
      <c r="K16" s="27"/>
      <c r="L16" s="27"/>
      <c r="M16" s="27"/>
      <c r="N16" s="21"/>
      <c r="O16" s="21"/>
      <c r="P16" s="21"/>
      <c r="Q16" s="21"/>
    </row>
    <row r="17" spans="1:15" x14ac:dyDescent="0.25">
      <c r="A17" s="47" t="s">
        <v>36</v>
      </c>
      <c r="B17" s="47"/>
      <c r="C17" s="48">
        <f t="shared" ref="C17:J17" si="1">SUM(C7:C15)</f>
        <v>4827</v>
      </c>
      <c r="D17" s="48">
        <f t="shared" si="1"/>
        <v>812</v>
      </c>
      <c r="E17" s="48">
        <f t="shared" si="1"/>
        <v>10</v>
      </c>
      <c r="F17" s="48">
        <f t="shared" si="1"/>
        <v>50260</v>
      </c>
      <c r="G17" s="48">
        <f t="shared" si="1"/>
        <v>3181</v>
      </c>
      <c r="H17" s="48">
        <f t="shared" si="1"/>
        <v>103</v>
      </c>
      <c r="I17" s="48">
        <f t="shared" si="1"/>
        <v>6</v>
      </c>
      <c r="J17" s="48">
        <f t="shared" si="1"/>
        <v>59199</v>
      </c>
      <c r="K17" s="27"/>
      <c r="L17" s="27"/>
      <c r="M17" s="27"/>
      <c r="N17" s="21"/>
      <c r="O17" s="21"/>
    </row>
    <row r="18" spans="1:15" x14ac:dyDescent="0.25">
      <c r="A18" s="27"/>
      <c r="B18" s="21"/>
      <c r="C18" s="53">
        <v>8.1</v>
      </c>
      <c r="D18" s="53">
        <f t="shared" ref="D18:I18" si="2">D17*100/$J$17</f>
        <v>1.3716447912971503</v>
      </c>
      <c r="E18" s="53">
        <f t="shared" si="2"/>
        <v>1.6892177232723526E-2</v>
      </c>
      <c r="F18" s="53">
        <f t="shared" si="2"/>
        <v>84.900082771668437</v>
      </c>
      <c r="G18" s="53">
        <f t="shared" si="2"/>
        <v>5.3734015777293536</v>
      </c>
      <c r="H18" s="53">
        <f t="shared" si="2"/>
        <v>0.17398942549705232</v>
      </c>
      <c r="I18" s="53">
        <f t="shared" si="2"/>
        <v>1.0135306339634116E-2</v>
      </c>
      <c r="J18" s="15">
        <f>SUM(C18:I18)</f>
        <v>99.946146049764351</v>
      </c>
      <c r="L18" s="21"/>
    </row>
    <row r="19" spans="1:15" x14ac:dyDescent="0.25">
      <c r="C19" s="56"/>
      <c r="D19" s="56"/>
      <c r="E19" s="56"/>
      <c r="F19" s="56"/>
      <c r="G19" s="56"/>
      <c r="H19" s="56"/>
      <c r="I19" s="21"/>
      <c r="L19" s="21"/>
    </row>
    <row r="20" spans="1:15" x14ac:dyDescent="0.25">
      <c r="K20" s="21"/>
      <c r="L20" s="21"/>
    </row>
    <row r="21" spans="1:15" x14ac:dyDescent="0.25">
      <c r="K21" s="21"/>
    </row>
    <row r="22" spans="1:15" x14ac:dyDescent="0.25">
      <c r="L22" s="21"/>
    </row>
  </sheetData>
  <mergeCells count="10">
    <mergeCell ref="J4:J5"/>
    <mergeCell ref="G4:G5"/>
    <mergeCell ref="B4:B5"/>
    <mergeCell ref="A4:A5"/>
    <mergeCell ref="C4:C5"/>
    <mergeCell ref="D4:D5"/>
    <mergeCell ref="F4:F5"/>
    <mergeCell ref="H4:H5"/>
    <mergeCell ref="I4:I5"/>
    <mergeCell ref="E4:E5"/>
  </mergeCells>
  <pageMargins left="0.7" right="0.7" top="0.75" bottom="0.75" header="0.3" footer="0.3"/>
  <pageSetup orientation="portrait" r:id="rId1"/>
  <ignoredErrors>
    <ignoredError sqref="M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2023-02-16T18:06:38Z</dcterms:modified>
</cp:coreProperties>
</file>