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Estadística\Estadística Básica 2023\"/>
    </mc:Choice>
  </mc:AlternateContent>
  <xr:revisionPtr revIDLastSave="0" documentId="13_ncr:1_{2F28BA99-D8ED-47D3-BA19-01E736EE7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.1" sheetId="2" r:id="rId1"/>
    <sheet name="2.1.2" sheetId="1" r:id="rId2"/>
    <sheet name="2.1.3" sheetId="3" r:id="rId3"/>
    <sheet name="2.1.4" sheetId="7" r:id="rId4"/>
    <sheet name="2.1.5" sheetId="6" r:id="rId5"/>
    <sheet name="2.1.6" sheetId="5" r:id="rId6"/>
    <sheet name="2.1.7" sheetId="8" r:id="rId7"/>
    <sheet name="2.1.8" sheetId="9" r:id="rId8"/>
    <sheet name="2.2.1" sheetId="4" r:id="rId9"/>
    <sheet name="2.3.1" sheetId="11" r:id="rId10"/>
    <sheet name="2.4.1" sheetId="13" r:id="rId11"/>
  </sheets>
  <externalReferences>
    <externalReference r:id="rId12"/>
  </externalReferences>
  <definedNames>
    <definedName name="_xlnm._FilterDatabase" localSheetId="0" hidden="1">'2.1.1'!$A$11:$C$15</definedName>
    <definedName name="_xlnm._FilterDatabase" localSheetId="1" hidden="1">'2.1.2'!$A$5:$C$12</definedName>
    <definedName name="_xlnm._FilterDatabase" localSheetId="2" hidden="1">'2.1.3'!$A$8:$H$39</definedName>
    <definedName name="_xlnm._FilterDatabase" localSheetId="3" hidden="1">'2.1.4'!$A$7:$H$38</definedName>
    <definedName name="_xlnm._FilterDatabase" localSheetId="4" hidden="1">'2.1.5'!$A$7:$A$38</definedName>
    <definedName name="_xlnm._FilterDatabase" localSheetId="5" hidden="1">'2.1.6'!$A$8:$E$39</definedName>
    <definedName name="_xlnm._FilterDatabase" localSheetId="6" hidden="1">'2.1.7'!$A$8:$G$57</definedName>
    <definedName name="_xlnm._FilterDatabase" localSheetId="7" hidden="1">'2.1.8'!$A$8:$H$57</definedName>
    <definedName name="_xlnm._FilterDatabase" localSheetId="8" hidden="1">'2.2.1'!$A$10:$E$41</definedName>
    <definedName name="_xlnm._FilterDatabase" localSheetId="10" hidden="1">'2.4.1'!$A$10:$E$15</definedName>
    <definedName name="_xlnm.Print_Area" localSheetId="10">'2.4.1'!$A$1:$E$51</definedName>
    <definedName name="Materiales_peligrosos" localSheetId="10">'[1]1.1.3'!#REF!</definedName>
    <definedName name="Materiales_peligrosos">'[1]1.1.3'!#REF!</definedName>
    <definedName name="pro" localSheetId="10">'[1]1.1.3'!#REF!</definedName>
    <definedName name="pro">'[1]1.1.3'!#REF!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9" l="1"/>
  <c r="D64" i="9"/>
  <c r="E64" i="9"/>
  <c r="F64" i="9"/>
  <c r="G64" i="9"/>
  <c r="H64" i="9"/>
  <c r="B64" i="9"/>
  <c r="H62" i="9"/>
  <c r="B65" i="8"/>
  <c r="C64" i="8"/>
  <c r="D64" i="8"/>
  <c r="E64" i="8"/>
  <c r="F64" i="8"/>
  <c r="G64" i="8"/>
  <c r="B64" i="8"/>
  <c r="G62" i="8"/>
  <c r="B41" i="7"/>
  <c r="H61" i="9" l="1"/>
  <c r="G61" i="8"/>
  <c r="G59" i="8" l="1"/>
  <c r="H59" i="9"/>
  <c r="G60" i="8"/>
  <c r="H8" i="9" l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60" i="9"/>
  <c r="G58" i="8"/>
  <c r="F65" i="9" l="1"/>
  <c r="G56" i="8"/>
  <c r="C17" i="13" l="1"/>
  <c r="B17" i="13"/>
  <c r="D15" i="13" l="1"/>
  <c r="D16" i="13"/>
  <c r="D13" i="13"/>
  <c r="D14" i="13"/>
  <c r="D12" i="13"/>
  <c r="D11" i="13"/>
  <c r="E12" i="13"/>
  <c r="E13" i="13"/>
  <c r="E14" i="13"/>
  <c r="E11" i="13"/>
  <c r="E15" i="13"/>
  <c r="E16" i="13"/>
  <c r="D10" i="13"/>
  <c r="E10" i="13"/>
  <c r="E17" i="13" l="1"/>
  <c r="D17" i="13"/>
  <c r="E41" i="3"/>
  <c r="G55" i="8" l="1"/>
  <c r="G54" i="8" l="1"/>
  <c r="G53" i="8"/>
  <c r="G8" i="8" l="1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7" i="8"/>
  <c r="F65" i="8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9" i="3"/>
  <c r="G8" i="3"/>
  <c r="C65" i="8" l="1"/>
  <c r="D65" i="8"/>
  <c r="E65" i="8"/>
  <c r="D65" i="9"/>
  <c r="G10" i="7" l="1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7" i="2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4" i="1"/>
  <c r="C11" i="1" s="1"/>
  <c r="C41" i="3"/>
  <c r="D41" i="3"/>
  <c r="F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E17" i="11"/>
  <c r="C17" i="11"/>
  <c r="D11" i="11" s="1"/>
  <c r="C15" i="2" l="1"/>
  <c r="C11" i="2"/>
  <c r="F11" i="11"/>
  <c r="F9" i="11"/>
  <c r="C14" i="2"/>
  <c r="C13" i="2"/>
  <c r="C7" i="1"/>
  <c r="C9" i="1"/>
  <c r="C12" i="2"/>
  <c r="F15" i="11"/>
  <c r="D43" i="4"/>
  <c r="C44" i="4" s="1"/>
  <c r="D9" i="11"/>
  <c r="D13" i="11"/>
  <c r="D15" i="11"/>
  <c r="D41" i="5"/>
  <c r="B42" i="5" s="1"/>
  <c r="H40" i="6"/>
  <c r="D41" i="6" s="1"/>
  <c r="G41" i="3"/>
  <c r="E42" i="3" s="1"/>
  <c r="C10" i="1"/>
  <c r="C8" i="1"/>
  <c r="C12" i="1"/>
  <c r="G40" i="7"/>
  <c r="F41" i="7" s="1"/>
  <c r="C42" i="3" l="1"/>
  <c r="B42" i="3"/>
  <c r="E41" i="6"/>
  <c r="F42" i="3"/>
  <c r="D42" i="3"/>
  <c r="G41" i="6"/>
  <c r="C41" i="6"/>
  <c r="D41" i="7"/>
  <c r="E41" i="7"/>
  <c r="C41" i="7"/>
  <c r="C14" i="1"/>
  <c r="C17" i="2"/>
  <c r="B65" i="9"/>
  <c r="G65" i="9"/>
  <c r="C65" i="9"/>
  <c r="E65" i="9"/>
  <c r="G65" i="8"/>
  <c r="F17" i="11"/>
  <c r="B41" i="6"/>
  <c r="C42" i="5"/>
  <c r="D42" i="5" s="1"/>
  <c r="B44" i="4"/>
  <c r="D44" i="4" s="1"/>
  <c r="D17" i="11"/>
  <c r="G41" i="7" l="1"/>
  <c r="H65" i="9"/>
  <c r="H41" i="6"/>
  <c r="O37" i="9"/>
</calcChain>
</file>

<file path=xl/sharedStrings.xml><?xml version="1.0" encoding="utf-8"?>
<sst xmlns="http://schemas.openxmlformats.org/spreadsheetml/2006/main" count="452" uniqueCount="144">
  <si>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</si>
  <si>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</si>
  <si>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</si>
  <si>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</si>
  <si>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</si>
  <si>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</si>
  <si>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</si>
  <si>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</si>
  <si>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</si>
  <si>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</si>
  <si>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</si>
  <si>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</si>
  <si>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</si>
  <si>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</si>
  <si>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</si>
  <si>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</si>
  <si>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</si>
  <si>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</si>
  <si>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</si>
  <si>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</si>
  <si>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</si>
  <si>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</si>
  <si>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</si>
  <si>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</si>
  <si>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</si>
  <si>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</si>
  <si>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</si>
  <si>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</si>
  <si>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</si>
  <si>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</si>
  <si>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</si>
  <si>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</si>
  <si>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</si>
  <si>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</si>
  <si>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</si>
  <si>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</si>
  <si>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</si>
  <si>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</si>
  <si>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</si>
  <si>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</si>
  <si>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</si>
  <si>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</si>
  <si>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</si>
  <si>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</si>
  <si>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</si>
  <si>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</si>
  <si>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</si>
  <si>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</si>
  <si>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</si>
  <si>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</si>
  <si>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</si>
  <si>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</si>
  <si>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</si>
  <si>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</si>
  <si>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</si>
  <si>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</si>
  <si>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</si>
  <si>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</si>
  <si>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</si>
  <si>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</si>
  <si>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 xml:space="preserve">Minibús o Microbús                 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</si>
  <si>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</si>
  <si>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</si>
  <si>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</si>
  <si>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</si>
  <si>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</si>
  <si>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</si>
  <si>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</si>
  <si>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</si>
  <si>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</si>
  <si>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</si>
  <si>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</si>
  <si>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</si>
  <si>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</si>
  <si>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</si>
  <si>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</si>
  <si>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</si>
  <si>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</si>
  <si>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</si>
  <si>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</si>
  <si>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</si>
  <si>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</si>
  <si>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</si>
  <si>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</si>
  <si>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</si>
  <si>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</si>
  <si>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</si>
  <si>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</si>
  <si>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</si>
  <si>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</si>
  <si>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</si>
  <si>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</si>
  <si>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</si>
  <si>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Turismo</t>
  </si>
  <si>
    <t>2.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</si>
  <si>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</si>
  <si>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</si>
  <si>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</si>
  <si>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</si>
  <si>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</si>
  <si>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 xml:space="preserve">2.1.6  Parque Vehicular del Transporte Terrestre de Pasajeros, excepto por Ferrocarril </t>
  </si>
  <si>
    <t>No. de Vehículos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</si>
  <si>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</si>
  <si>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</si>
  <si>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</si>
  <si>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</si>
  <si>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</si>
  <si>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</si>
  <si>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</si>
  <si>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 xml:space="preserve">           según Tipo de Persona y Entidad Federativa</t>
  </si>
  <si>
    <t xml:space="preserve">          según Modalidad de Servicio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</si>
  <si>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</si>
  <si>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</si>
  <si>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</si>
  <si>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</si>
  <si>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</si>
  <si>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</si>
  <si>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            según Modelo y Modalidad de Servicio </t>
  </si>
  <si>
    <t xml:space="preserve"> </t>
  </si>
  <si>
    <t>Demanda Atendida Pasajeros*           
 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</si>
  <si>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</si>
  <si>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</si>
  <si>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</si>
  <si>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</si>
  <si>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</si>
  <si>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</si>
  <si>
    <t xml:space="preserve">Modalidad de Servicio </t>
  </si>
  <si>
    <t xml:space="preserve">            según Clase de Vehículo</t>
  </si>
  <si>
    <t>Clase de Vehículo</t>
  </si>
  <si>
    <t xml:space="preserve">  según Clase de Vehículo y Entidad Federativa</t>
  </si>
  <si>
    <t xml:space="preserve">            según Modelo y Clase de Vehículo</t>
  </si>
  <si>
    <t>*Cifras Estimadas</t>
  </si>
  <si>
    <t>TTPPA</t>
  </si>
  <si>
    <t>*TTPPA: Transportación Terrestre de Pasajeros de y hacia Puertos y Aeropuertos</t>
  </si>
  <si>
    <t>2.1.1  Parque Vehicular del Transporte Terrestre de Pasajeros, excepto por Ferrocarril</t>
  </si>
  <si>
    <t>2.1.2 Composición de las Unidades Vehiculares del Transporte Terrestre de Pasajeros, excepto por Ferrocarril</t>
  </si>
  <si>
    <t xml:space="preserve">2.1.7  Total de Unidades de Transporte Terrestre de Pasajeros, excepto por Ferrocarril </t>
  </si>
  <si>
    <t xml:space="preserve">2.1.8  Total de las Unidades de Transporte Terrestre de Pasajeros, excepto por Ferrocarril </t>
  </si>
  <si>
    <t>Ciudad de México</t>
  </si>
  <si>
    <t>CDMX</t>
  </si>
  <si>
    <t>CAMP</t>
  </si>
  <si>
    <t>TAMS</t>
  </si>
  <si>
    <t>Híbrido</t>
  </si>
  <si>
    <t>Tráfico Pasajeros-km*              
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</si>
</sst>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110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7" fillId="0" borderId="0" xfId="0" applyNumberFormat="1" applyFont="1" applyAlignment="1">
      <alignment horizontal="right"/>
    </xf>
    <xf numFmtId="3" fontId="3" fillId="0" borderId="0" xfId="1" applyNumberFormat="1" applyFill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0" applyFont="1"/>
    <xf numFmtId="1" fontId="4" fillId="0" borderId="0" xfId="0" applyNumberFormat="1" applyFont="1"/>
    <xf numFmtId="1" fontId="7" fillId="0" borderId="0" xfId="0" applyNumberFormat="1" applyFont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3"/>
    <xf numFmtId="0" fontId="6" fillId="0" borderId="0" xfId="0" applyFont="1"/>
    <xf numFmtId="0" fontId="13" fillId="0" borderId="0" xfId="1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16" fillId="0" borderId="0" xfId="2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4" borderId="0" xfId="1" applyFill="1" applyAlignment="1">
      <alignment horizontal="center"/>
    </xf>
    <xf numFmtId="3" fontId="3" fillId="4" borderId="0" xfId="1" applyNumberFormat="1" applyFill="1" applyAlignment="1">
      <alignment horizontal="center"/>
    </xf>
    <xf numFmtId="3" fontId="11" fillId="0" borderId="0" xfId="2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3" applyFont="1"/>
    <xf numFmtId="0" fontId="7" fillId="0" borderId="0" xfId="3" applyFont="1"/>
    <xf numFmtId="169" fontId="12" fillId="0" borderId="0" xfId="4" applyNumberFormat="1" applyFont="1" applyBorder="1" applyAlignment="1">
      <alignment horizontal="center"/>
    </xf>
    <xf numFmtId="0" fontId="10" fillId="0" borderId="0" xfId="3" applyFont="1"/>
    <xf numFmtId="0" fontId="7" fillId="4" borderId="0" xfId="3" applyFont="1" applyFill="1"/>
    <xf numFmtId="0" fontId="4" fillId="0" borderId="0" xfId="3" applyFont="1"/>
    <xf numFmtId="165" fontId="4" fillId="0" borderId="0" xfId="3" applyNumberFormat="1" applyFont="1"/>
    <xf numFmtId="165" fontId="4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3" fontId="7" fillId="0" borderId="0" xfId="3" applyNumberFormat="1" applyFont="1" applyAlignment="1">
      <alignment horizontal="center"/>
    </xf>
    <xf numFmtId="0" fontId="6" fillId="0" borderId="0" xfId="3" applyFont="1" applyAlignment="1">
      <alignment horizontal="center" vertical="top" wrapText="1"/>
    </xf>
    <xf numFmtId="3" fontId="7" fillId="0" borderId="0" xfId="3" applyNumberFormat="1" applyFont="1" applyAlignment="1">
      <alignment horizontal="center" vertical="center"/>
    </xf>
    <xf numFmtId="0" fontId="7" fillId="4" borderId="0" xfId="3" applyFont="1" applyFill="1" applyAlignment="1">
      <alignment horizontal="right"/>
    </xf>
    <xf numFmtId="0" fontId="17" fillId="0" borderId="0" xfId="3" applyFont="1"/>
    <xf numFmtId="0" fontId="7" fillId="0" borderId="0" xfId="3" applyFont="1" applyAlignment="1">
      <alignment horizontal="center"/>
    </xf>
    <xf numFmtId="165" fontId="7" fillId="0" borderId="0" xfId="3" applyNumberFormat="1" applyFont="1" applyAlignment="1">
      <alignment horizontal="center"/>
    </xf>
    <xf numFmtId="0" fontId="14" fillId="0" borderId="0" xfId="3" applyFont="1"/>
    <xf numFmtId="0" fontId="15" fillId="0" borderId="0" xfId="3" applyFont="1"/>
    <xf numFmtId="0" fontId="12" fillId="0" borderId="0" xfId="3" applyAlignment="1">
      <alignment horizontal="right"/>
    </xf>
    <xf numFmtId="3" fontId="7" fillId="0" borderId="0" xfId="3" applyNumberFormat="1" applyFont="1"/>
    <xf numFmtId="166" fontId="7" fillId="0" borderId="0" xfId="3" applyNumberFormat="1" applyFont="1"/>
    <xf numFmtId="167" fontId="7" fillId="0" borderId="0" xfId="3" applyNumberFormat="1" applyFont="1"/>
    <xf numFmtId="168" fontId="7" fillId="0" borderId="0" xfId="3" applyNumberFormat="1" applyFont="1"/>
    <xf numFmtId="0" fontId="7" fillId="0" borderId="0" xfId="0" applyFont="1" applyAlignment="1">
      <alignment horizontal="right"/>
    </xf>
    <xf numFmtId="0" fontId="1" fillId="0" borderId="0" xfId="3" applyFont="1"/>
    <xf numFmtId="0" fontId="5" fillId="5" borderId="0" xfId="2" applyFont="1" applyFill="1" applyBorder="1" applyAlignment="1">
      <alignment horizontal="center" vertical="center" wrapText="1"/>
    </xf>
    <xf numFmtId="3" fontId="5" fillId="5" borderId="0" xfId="2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3" fontId="7" fillId="6" borderId="0" xfId="0" applyNumberFormat="1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 vertical="center" wrapText="1"/>
    </xf>
    <xf numFmtId="3" fontId="5" fillId="5" borderId="0" xfId="2" applyNumberFormat="1" applyFont="1" applyFill="1" applyBorder="1" applyAlignment="1">
      <alignment horizontal="center" vertical="center" wrapText="1"/>
    </xf>
    <xf numFmtId="0" fontId="5" fillId="5" borderId="0" xfId="2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vertical="center" wrapText="1"/>
    </xf>
    <xf numFmtId="0" fontId="13" fillId="6" borderId="0" xfId="1" applyFont="1" applyFill="1"/>
    <xf numFmtId="3" fontId="3" fillId="6" borderId="0" xfId="1" applyNumberFormat="1" applyFill="1" applyAlignment="1">
      <alignment horizontal="center"/>
    </xf>
    <xf numFmtId="0" fontId="5" fillId="5" borderId="0" xfId="2" applyFont="1" applyFill="1" applyAlignment="1">
      <alignment horizontal="center" vertical="center"/>
    </xf>
    <xf numFmtId="3" fontId="5" fillId="5" borderId="0" xfId="2" applyNumberFormat="1" applyFont="1" applyFill="1" applyAlignment="1">
      <alignment horizontal="center" vertical="center"/>
    </xf>
    <xf numFmtId="0" fontId="13" fillId="6" borderId="0" xfId="1" applyFont="1" applyFill="1" applyAlignment="1">
      <alignment horizontal="center"/>
    </xf>
    <xf numFmtId="0" fontId="2" fillId="6" borderId="0" xfId="1" applyFont="1" applyFill="1" applyAlignment="1">
      <alignment horizontal="center"/>
    </xf>
    <xf numFmtId="1" fontId="5" fillId="5" borderId="0" xfId="2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/>
    </xf>
    <xf numFmtId="16" fontId="6" fillId="6" borderId="0" xfId="0" applyNumberFormat="1" applyFont="1" applyFill="1" applyAlignment="1">
      <alignment horizontal="center"/>
    </xf>
    <xf numFmtId="165" fontId="7" fillId="6" borderId="0" xfId="0" applyNumberFormat="1" applyFont="1" applyFill="1" applyAlignment="1">
      <alignment horizontal="center"/>
    </xf>
    <xf numFmtId="0" fontId="6" fillId="6" borderId="0" xfId="3" applyFont="1" applyFill="1" applyAlignment="1">
      <alignment horizontal="center"/>
    </xf>
    <xf numFmtId="3" fontId="7" fillId="6" borderId="0" xfId="3" applyNumberFormat="1" applyFont="1" applyFill="1" applyAlignment="1">
      <alignment horizontal="center"/>
    </xf>
    <xf numFmtId="3" fontId="13" fillId="6" borderId="0" xfId="1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13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/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5" borderId="0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5" borderId="0" xfId="2" applyFont="1" applyFill="1" applyAlignment="1">
      <alignment horizontal="center" vertical="center"/>
    </xf>
    <xf numFmtId="2" fontId="5" fillId="5" borderId="0" xfId="2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5" borderId="0" xfId="2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0" xfId="2" applyFont="1" applyFill="1" applyAlignment="1">
      <alignment horizontal="center" vertical="center" wrapText="1"/>
    </xf>
  </cellXfs>
  <cellStyles count="5">
    <cellStyle name="40% - Énfasis3" xfId="1" builtinId="39"/>
    <cellStyle name="Énfasis3" xfId="2" builtinId="37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Clase de Vehículo 2023</a:t>
            </a:r>
            <a:endParaRPr lang="es-ES" sz="1050"/>
          </a:p>
        </c:rich>
      </c:tx>
      <c:layout>
        <c:manualLayout>
          <c:xMode val="edge"/>
          <c:yMode val="edge"/>
          <c:x val="0.146680664916885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34259259259259256"/>
          <c:w val="0.36944444444444446"/>
          <c:h val="0.615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7DA-4B2F-9056-1814F3DDDEE1}"/>
              </c:ext>
            </c:extLst>
          </c:dPt>
          <c:dPt>
            <c:idx val="1"/>
            <c:bubble3D val="0"/>
            <c:explosion val="17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7DA-4B2F-9056-1814F3DDDEE1}"/>
              </c:ext>
            </c:extLst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7DA-4B2F-9056-1814F3DDDEE1}"/>
              </c:ext>
            </c:extLst>
          </c:dPt>
          <c:dPt>
            <c:idx val="3"/>
            <c:bubble3D val="0"/>
            <c:explosion val="6"/>
            <c:spPr>
              <a:solidFill>
                <a:srgbClr val="7030A0"/>
              </a:solidFill>
              <a:ln>
                <a:solidFill>
                  <a:srgbClr val="7030A0">
                    <a:alpha val="96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7DA-4B2F-9056-1814F3DDDEE1}"/>
              </c:ext>
            </c:extLst>
          </c:dPt>
          <c:dPt>
            <c:idx val="4"/>
            <c:bubble3D val="0"/>
            <c:explosion val="8"/>
            <c:extLst>
              <c:ext xmlns:c16="http://schemas.microsoft.com/office/drawing/2014/chart" uri="{C3380CC4-5D6E-409C-BE32-E72D297353CC}">
                <c16:uniqueId val="{00000008-67DA-4B2F-9056-1814F3DDDEE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1BA1AF4-8F08-4F21-9DEC-C311B9FECE8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7DA-4B2F-9056-1814F3DDDEE1}"/>
                </c:ext>
              </c:extLst>
            </c:dLbl>
            <c:dLbl>
              <c:idx val="1"/>
              <c:layout>
                <c:manualLayout>
                  <c:x val="8.0562554680664922E-2"/>
                  <c:y val="0.1064647127442403"/>
                </c:manualLayout>
              </c:layout>
              <c:tx>
                <c:rich>
                  <a:bodyPr/>
                  <a:lstStyle/>
                  <a:p>
                    <a:fld id="{A163F352-649E-4E04-A7A9-60B73C1034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7DA-4B2F-9056-1814F3DDDEE1}"/>
                </c:ext>
              </c:extLst>
            </c:dLbl>
            <c:dLbl>
              <c:idx val="2"/>
              <c:layout>
                <c:manualLayout>
                  <c:x val="-5.4313429571303584E-2"/>
                  <c:y val="1.56189851268591E-2"/>
                </c:manualLayout>
              </c:layout>
              <c:tx>
                <c:rich>
                  <a:bodyPr/>
                  <a:lstStyle/>
                  <a:p>
                    <a:fld id="{A190BF0F-F338-4F7D-A4AD-C0C2BE3B0C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7DA-4B2F-9056-1814F3DDDEE1}"/>
                </c:ext>
              </c:extLst>
            </c:dLbl>
            <c:dLbl>
              <c:idx val="3"/>
              <c:layout>
                <c:manualLayout>
                  <c:x val="-4.3118766404199489E-2"/>
                  <c:y val="-9.1940799066783319E-2"/>
                </c:manualLayout>
              </c:layout>
              <c:tx>
                <c:rich>
                  <a:bodyPr/>
                  <a:lstStyle/>
                  <a:p>
                    <a:fld id="{807EFFEB-6723-4637-94FD-ADBFF1FB8AA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7DA-4B2F-9056-1814F3DDDEE1}"/>
                </c:ext>
              </c:extLst>
            </c:dLbl>
            <c:dLbl>
              <c:idx val="4"/>
              <c:layout>
                <c:manualLayout>
                  <c:x val="8.4581583552055986E-2"/>
                  <c:y val="3.0198308544765236E-3"/>
                </c:manualLayout>
              </c:layout>
              <c:tx>
                <c:rich>
                  <a:bodyPr/>
                  <a:lstStyle/>
                  <a:p>
                    <a:fld id="{BB169437-D502-4B54-8619-A946F15BBD3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7DA-4B2F-9056-1814F3DDD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'2.1.1'!$A$11:$A$15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                 </c:v>
                </c:pt>
              </c:strCache>
            </c:strRef>
          </c:cat>
          <c:val>
            <c:numRef>
              <c:f>'2.1.1'!$C$11:$C$15</c:f>
              <c:numCache>
                <c:formatCode>#,##0.0</c:formatCode>
                <c:ptCount val="5"/>
                <c:pt idx="0">
                  <c:v>79.185880774712842</c:v>
                </c:pt>
                <c:pt idx="1">
                  <c:v>13.997652385344178</c:v>
                </c:pt>
                <c:pt idx="2">
                  <c:v>4.7175875464632071</c:v>
                </c:pt>
                <c:pt idx="3">
                  <c:v>0.1089963947346357</c:v>
                </c:pt>
                <c:pt idx="4">
                  <c:v>1.989882898745144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DA-4B2F-9056-1814F3DDD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22222222222223"/>
          <c:y val="0.3740401720618256"/>
          <c:w val="0.34166666666666667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2023</a:t>
            </a:r>
            <a:endParaRPr lang="es-ES" sz="1050"/>
          </a:p>
        </c:rich>
      </c:tx>
      <c:layout>
        <c:manualLayout>
          <c:xMode val="edge"/>
          <c:yMode val="edge"/>
          <c:x val="0.1669604382616473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19E-2"/>
          <c:y val="0.30555555555555558"/>
          <c:w val="0.38133874239350912"/>
          <c:h val="0.6527777777777777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017-4287-91B0-2AC7CD101230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017-4287-91B0-2AC7CD101230}"/>
              </c:ext>
            </c:extLst>
          </c:dPt>
          <c:dLbls>
            <c:dLbl>
              <c:idx val="0"/>
              <c:layout>
                <c:manualLayout>
                  <c:x val="-2.5049698402304175E-2"/>
                  <c:y val="0.109055482648002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7-4287-91B0-2AC7CD101230}"/>
                </c:ext>
              </c:extLst>
            </c:dLbl>
            <c:dLbl>
              <c:idx val="1"/>
              <c:layout>
                <c:manualLayout>
                  <c:x val="5.5308705073123712E-3"/>
                  <c:y val="-0.1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7-4287-91B0-2AC7CD101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7.520751236689863</c:v>
                </c:pt>
                <c:pt idx="1">
                  <c:v>92.479248763310139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7-4287-91B0-2AC7CD10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2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'2.1.7'!$A$8:$A$62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'2.1.7'!$B$8:$B$62</c:f>
              <c:numCache>
                <c:formatCode>#,##0</c:formatCode>
                <c:ptCount val="55"/>
                <c:pt idx="0">
                  <c:v>186</c:v>
                </c:pt>
                <c:pt idx="1">
                  <c:v>103</c:v>
                </c:pt>
                <c:pt idx="2">
                  <c:v>170</c:v>
                </c:pt>
                <c:pt idx="3">
                  <c:v>227</c:v>
                </c:pt>
                <c:pt idx="4">
                  <c:v>299</c:v>
                </c:pt>
                <c:pt idx="5">
                  <c:v>419</c:v>
                </c:pt>
                <c:pt idx="6">
                  <c:v>310</c:v>
                </c:pt>
                <c:pt idx="7">
                  <c:v>387</c:v>
                </c:pt>
                <c:pt idx="8">
                  <c:v>405</c:v>
                </c:pt>
                <c:pt idx="9">
                  <c:v>508</c:v>
                </c:pt>
                <c:pt idx="10">
                  <c:v>697</c:v>
                </c:pt>
                <c:pt idx="11">
                  <c:v>659</c:v>
                </c:pt>
                <c:pt idx="12">
                  <c:v>483</c:v>
                </c:pt>
                <c:pt idx="13">
                  <c:v>181</c:v>
                </c:pt>
                <c:pt idx="14">
                  <c:v>375</c:v>
                </c:pt>
                <c:pt idx="15">
                  <c:v>504</c:v>
                </c:pt>
                <c:pt idx="16">
                  <c:v>364</c:v>
                </c:pt>
                <c:pt idx="17">
                  <c:v>137</c:v>
                </c:pt>
                <c:pt idx="18">
                  <c:v>174</c:v>
                </c:pt>
                <c:pt idx="19">
                  <c:v>327</c:v>
                </c:pt>
                <c:pt idx="20">
                  <c:v>585</c:v>
                </c:pt>
                <c:pt idx="21">
                  <c:v>1129</c:v>
                </c:pt>
                <c:pt idx="22">
                  <c:v>1460</c:v>
                </c:pt>
                <c:pt idx="23">
                  <c:v>2002</c:v>
                </c:pt>
                <c:pt idx="24">
                  <c:v>1494</c:v>
                </c:pt>
                <c:pt idx="25">
                  <c:v>443</c:v>
                </c:pt>
                <c:pt idx="26">
                  <c:v>199</c:v>
                </c:pt>
                <c:pt idx="27">
                  <c:v>510</c:v>
                </c:pt>
                <c:pt idx="28">
                  <c:v>885</c:v>
                </c:pt>
                <c:pt idx="29">
                  <c:v>900</c:v>
                </c:pt>
                <c:pt idx="30">
                  <c:v>1930</c:v>
                </c:pt>
                <c:pt idx="31">
                  <c:v>2729</c:v>
                </c:pt>
                <c:pt idx="32">
                  <c:v>1745</c:v>
                </c:pt>
                <c:pt idx="33">
                  <c:v>2273</c:v>
                </c:pt>
                <c:pt idx="34">
                  <c:v>1474</c:v>
                </c:pt>
                <c:pt idx="35">
                  <c:v>1746</c:v>
                </c:pt>
                <c:pt idx="36">
                  <c:v>1755</c:v>
                </c:pt>
                <c:pt idx="37">
                  <c:v>1562</c:v>
                </c:pt>
                <c:pt idx="38">
                  <c:v>2031</c:v>
                </c:pt>
                <c:pt idx="39">
                  <c:v>1333</c:v>
                </c:pt>
                <c:pt idx="40">
                  <c:v>619</c:v>
                </c:pt>
                <c:pt idx="41">
                  <c:v>1725</c:v>
                </c:pt>
                <c:pt idx="42">
                  <c:v>1414</c:v>
                </c:pt>
                <c:pt idx="43">
                  <c:v>1512</c:v>
                </c:pt>
                <c:pt idx="44">
                  <c:v>1802</c:v>
                </c:pt>
                <c:pt idx="45">
                  <c:v>1704</c:v>
                </c:pt>
                <c:pt idx="46">
                  <c:v>1448</c:v>
                </c:pt>
                <c:pt idx="47">
                  <c:v>2577</c:v>
                </c:pt>
                <c:pt idx="48">
                  <c:v>1757</c:v>
                </c:pt>
                <c:pt idx="49">
                  <c:v>2305</c:v>
                </c:pt>
                <c:pt idx="50">
                  <c:v>1479</c:v>
                </c:pt>
                <c:pt idx="51">
                  <c:v>795</c:v>
                </c:pt>
                <c:pt idx="52">
                  <c:v>462</c:v>
                </c:pt>
                <c:pt idx="53">
                  <c:v>775</c:v>
                </c:pt>
                <c:pt idx="54">
                  <c:v>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D46-B478-A0688F43B15B}"/>
            </c:ext>
          </c:extLst>
        </c:ser>
        <c:ser>
          <c:idx val="1"/>
          <c:order val="1"/>
          <c:tx>
            <c:strRef>
              <c:f>'2.1.7'!$C$5:$C$6</c:f>
              <c:strCache>
                <c:ptCount val="2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'2.1.7'!$C$8:$C$62</c:f>
              <c:numCache>
                <c:formatCode>#,##0</c:formatCode>
                <c:ptCount val="5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7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19</c:v>
                </c:pt>
                <c:pt idx="21">
                  <c:v>23</c:v>
                </c:pt>
                <c:pt idx="22">
                  <c:v>74</c:v>
                </c:pt>
                <c:pt idx="23">
                  <c:v>129</c:v>
                </c:pt>
                <c:pt idx="24">
                  <c:v>84</c:v>
                </c:pt>
                <c:pt idx="25">
                  <c:v>55</c:v>
                </c:pt>
                <c:pt idx="26">
                  <c:v>15</c:v>
                </c:pt>
                <c:pt idx="27">
                  <c:v>26</c:v>
                </c:pt>
                <c:pt idx="28">
                  <c:v>38</c:v>
                </c:pt>
                <c:pt idx="29">
                  <c:v>23</c:v>
                </c:pt>
                <c:pt idx="30">
                  <c:v>54</c:v>
                </c:pt>
                <c:pt idx="31">
                  <c:v>77</c:v>
                </c:pt>
                <c:pt idx="32">
                  <c:v>119</c:v>
                </c:pt>
                <c:pt idx="33">
                  <c:v>114</c:v>
                </c:pt>
                <c:pt idx="34">
                  <c:v>164</c:v>
                </c:pt>
                <c:pt idx="35">
                  <c:v>241</c:v>
                </c:pt>
                <c:pt idx="36">
                  <c:v>410</c:v>
                </c:pt>
                <c:pt idx="37">
                  <c:v>332</c:v>
                </c:pt>
                <c:pt idx="38">
                  <c:v>504</c:v>
                </c:pt>
                <c:pt idx="39">
                  <c:v>582</c:v>
                </c:pt>
                <c:pt idx="40">
                  <c:v>330</c:v>
                </c:pt>
                <c:pt idx="41">
                  <c:v>538</c:v>
                </c:pt>
                <c:pt idx="42">
                  <c:v>310</c:v>
                </c:pt>
                <c:pt idx="43">
                  <c:v>183</c:v>
                </c:pt>
                <c:pt idx="44">
                  <c:v>203</c:v>
                </c:pt>
                <c:pt idx="45">
                  <c:v>424</c:v>
                </c:pt>
                <c:pt idx="46">
                  <c:v>393</c:v>
                </c:pt>
                <c:pt idx="47">
                  <c:v>531</c:v>
                </c:pt>
                <c:pt idx="48">
                  <c:v>649</c:v>
                </c:pt>
                <c:pt idx="49">
                  <c:v>692</c:v>
                </c:pt>
                <c:pt idx="50">
                  <c:v>580</c:v>
                </c:pt>
                <c:pt idx="51">
                  <c:v>377</c:v>
                </c:pt>
                <c:pt idx="52">
                  <c:v>684</c:v>
                </c:pt>
                <c:pt idx="53">
                  <c:v>867</c:v>
                </c:pt>
                <c:pt idx="5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D46-B478-A0688F43B15B}"/>
            </c:ext>
          </c:extLst>
        </c:ser>
        <c:ser>
          <c:idx val="2"/>
          <c:order val="2"/>
          <c:tx>
            <c:strRef>
              <c:f>'2.1.7'!$D$5:$D$6</c:f>
              <c:strCache>
                <c:ptCount val="2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'2.1.7'!$A$8:$A$62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'2.1.7'!$D$8:$D$62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14</c:v>
                </c:pt>
                <c:pt idx="18">
                  <c:v>23</c:v>
                </c:pt>
                <c:pt idx="19">
                  <c:v>39</c:v>
                </c:pt>
                <c:pt idx="20">
                  <c:v>41</c:v>
                </c:pt>
                <c:pt idx="21">
                  <c:v>46</c:v>
                </c:pt>
                <c:pt idx="22">
                  <c:v>78</c:v>
                </c:pt>
                <c:pt idx="23">
                  <c:v>79</c:v>
                </c:pt>
                <c:pt idx="24">
                  <c:v>76</c:v>
                </c:pt>
                <c:pt idx="25">
                  <c:v>62</c:v>
                </c:pt>
                <c:pt idx="26">
                  <c:v>12</c:v>
                </c:pt>
                <c:pt idx="27">
                  <c:v>21</c:v>
                </c:pt>
                <c:pt idx="28">
                  <c:v>43</c:v>
                </c:pt>
                <c:pt idx="29">
                  <c:v>63</c:v>
                </c:pt>
                <c:pt idx="30">
                  <c:v>65</c:v>
                </c:pt>
                <c:pt idx="31">
                  <c:v>36</c:v>
                </c:pt>
                <c:pt idx="32">
                  <c:v>42</c:v>
                </c:pt>
                <c:pt idx="33">
                  <c:v>78</c:v>
                </c:pt>
                <c:pt idx="34">
                  <c:v>57</c:v>
                </c:pt>
                <c:pt idx="35">
                  <c:v>67</c:v>
                </c:pt>
                <c:pt idx="36">
                  <c:v>103</c:v>
                </c:pt>
                <c:pt idx="37">
                  <c:v>119</c:v>
                </c:pt>
                <c:pt idx="38">
                  <c:v>162</c:v>
                </c:pt>
                <c:pt idx="39">
                  <c:v>113</c:v>
                </c:pt>
                <c:pt idx="40">
                  <c:v>39</c:v>
                </c:pt>
                <c:pt idx="41">
                  <c:v>81</c:v>
                </c:pt>
                <c:pt idx="42">
                  <c:v>42</c:v>
                </c:pt>
                <c:pt idx="43">
                  <c:v>87</c:v>
                </c:pt>
                <c:pt idx="44">
                  <c:v>83</c:v>
                </c:pt>
                <c:pt idx="45">
                  <c:v>140</c:v>
                </c:pt>
                <c:pt idx="46">
                  <c:v>93</c:v>
                </c:pt>
                <c:pt idx="47">
                  <c:v>206</c:v>
                </c:pt>
                <c:pt idx="48">
                  <c:v>205</c:v>
                </c:pt>
                <c:pt idx="49">
                  <c:v>209</c:v>
                </c:pt>
                <c:pt idx="50">
                  <c:v>186</c:v>
                </c:pt>
                <c:pt idx="51">
                  <c:v>110</c:v>
                </c:pt>
                <c:pt idx="52">
                  <c:v>216</c:v>
                </c:pt>
                <c:pt idx="53">
                  <c:v>200</c:v>
                </c:pt>
                <c:pt idx="5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D46-B478-A0688F43B15B}"/>
            </c:ext>
          </c:extLst>
        </c:ser>
        <c:ser>
          <c:idx val="3"/>
          <c:order val="3"/>
          <c:tx>
            <c:strRef>
              <c:f>'2.1.7'!$E$5:$E$6</c:f>
              <c:strCache>
                <c:ptCount val="2"/>
                <c:pt idx="0">
                  <c:v>Midibús</c:v>
                </c:pt>
              </c:strCache>
            </c:strRef>
          </c:tx>
          <c:invertIfNegative val="0"/>
          <c:cat>
            <c:numRef>
              <c:f>'2.1.7'!$A$8:$A$62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'2.1.7'!$E$8:$E$62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7</c:v>
                </c:pt>
                <c:pt idx="35">
                  <c:v>7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D46-B478-A0688F43B15B}"/>
            </c:ext>
          </c:extLst>
        </c:ser>
        <c:ser>
          <c:idx val="4"/>
          <c:order val="4"/>
          <c:tx>
            <c:strRef>
              <c:f>'2.1.7'!$F$5:$F$6</c:f>
              <c:strCache>
                <c:ptCount val="2"/>
                <c:pt idx="0">
                  <c:v>Minibús</c:v>
                </c:pt>
              </c:strCache>
            </c:strRef>
          </c:tx>
          <c:invertIfNegative val="0"/>
          <c:cat>
            <c:numRef>
              <c:f>'2.1.7'!$A$8:$A$62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'2.1.7'!$F$8:$F$62</c:f>
              <c:numCache>
                <c:formatCode>#,##0</c:formatCode>
                <c:ptCount val="5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49</c:v>
                </c:pt>
                <c:pt idx="20">
                  <c:v>243</c:v>
                </c:pt>
                <c:pt idx="21">
                  <c:v>509</c:v>
                </c:pt>
                <c:pt idx="22">
                  <c:v>533</c:v>
                </c:pt>
                <c:pt idx="23">
                  <c:v>49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D46-B478-A0688F43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69192"/>
        <c:axId val="452169584"/>
      </c:barChart>
      <c:catAx>
        <c:axId val="45216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69584"/>
        <c:crosses val="autoZero"/>
        <c:auto val="1"/>
        <c:lblAlgn val="ctr"/>
        <c:lblOffset val="100"/>
        <c:noMultiLvlLbl val="0"/>
      </c:catAx>
      <c:valAx>
        <c:axId val="452169584"/>
        <c:scaling>
          <c:orientation val="minMax"/>
          <c:max val="35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9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Clase de Vehículo</a:t>
            </a:r>
            <a:r>
              <a:rPr lang="en-US" sz="1200" baseline="0"/>
              <a:t> 2023</a:t>
            </a:r>
            <a:endParaRPr lang="en-US" sz="1200"/>
          </a:p>
        </c:rich>
      </c:tx>
      <c:layout>
        <c:manualLayout>
          <c:xMode val="edge"/>
          <c:yMode val="edge"/>
          <c:x val="0.14574265592353042"/>
          <c:y val="4.625840251654862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63989901457633E-2"/>
          <c:y val="0.36158377989898444"/>
          <c:w val="0.35886008473425246"/>
          <c:h val="0.594343113572648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F53-4511-8D40-1686EB5E37C5}"/>
              </c:ext>
            </c:extLst>
          </c:dPt>
          <c:dPt>
            <c:idx val="1"/>
            <c:bubble3D val="0"/>
            <c:explosion val="18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F53-4511-8D40-1686EB5E37C5}"/>
              </c:ext>
            </c:extLst>
          </c:dPt>
          <c:dPt>
            <c:idx val="2"/>
            <c:bubble3D val="0"/>
            <c:explosion val="14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F53-4511-8D40-1686EB5E37C5}"/>
              </c:ext>
            </c:extLst>
          </c:dPt>
          <c:dPt>
            <c:idx val="3"/>
            <c:bubble3D val="0"/>
            <c:explosion val="14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F53-4511-8D40-1686EB5E37C5}"/>
              </c:ext>
            </c:extLst>
          </c:dPt>
          <c:dPt>
            <c:idx val="4"/>
            <c:bubble3D val="0"/>
            <c:explosion val="2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F53-4511-8D40-1686EB5E37C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986AB3F-2E37-4D23-9385-33993FEB0F0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53-4511-8D40-1686EB5E37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CD61F6-16E0-4E14-9158-C19A79E4ED8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53-4511-8D40-1686EB5E37C5}"/>
                </c:ext>
              </c:extLst>
            </c:dLbl>
            <c:dLbl>
              <c:idx val="2"/>
              <c:layout>
                <c:manualLayout>
                  <c:x val="-5.1628356593315411E-2"/>
                  <c:y val="-3.1681087956559308E-2"/>
                </c:manualLayout>
              </c:layout>
              <c:tx>
                <c:rich>
                  <a:bodyPr/>
                  <a:lstStyle/>
                  <a:p>
                    <a:fld id="{E9C635A8-6ECC-4803-BC72-BA8DF94C3A3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53-4511-8D40-1686EB5E37C5}"/>
                </c:ext>
              </c:extLst>
            </c:dLbl>
            <c:dLbl>
              <c:idx val="3"/>
              <c:layout>
                <c:manualLayout>
                  <c:x val="3.839129333277938E-2"/>
                  <c:y val="-2.7412809185515589E-2"/>
                </c:manualLayout>
              </c:layout>
              <c:tx>
                <c:rich>
                  <a:bodyPr/>
                  <a:lstStyle/>
                  <a:p>
                    <a:fld id="{D504A427-61F0-42A8-8CB2-9B8A901094A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53-4511-8D40-1686EB5E37C5}"/>
                </c:ext>
              </c:extLst>
            </c:dLbl>
            <c:dLbl>
              <c:idx val="4"/>
              <c:layout>
                <c:manualLayout>
                  <c:x val="7.9924121021503425E-2"/>
                  <c:y val="4.6585662176768697E-2"/>
                </c:manualLayout>
              </c:layout>
              <c:tx>
                <c:rich>
                  <a:bodyPr/>
                  <a:lstStyle/>
                  <a:p>
                    <a:fld id="{94F6D289-D80B-4266-A7BC-D8BC20C2F00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53-4511-8D40-1686EB5E3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'2.1.7'!$B$5:$F$6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'2.1.7'!$B$65:$F$65</c:f>
              <c:numCache>
                <c:formatCode>0.0</c:formatCode>
                <c:ptCount val="5"/>
                <c:pt idx="0">
                  <c:v>79.185880774712842</c:v>
                </c:pt>
                <c:pt idx="1">
                  <c:v>13.997652385344177</c:v>
                </c:pt>
                <c:pt idx="2">
                  <c:v>4.7175875464632071</c:v>
                </c:pt>
                <c:pt idx="3">
                  <c:v>0.1089963947346357</c:v>
                </c:pt>
                <c:pt idx="4">
                  <c:v>1.989882898745144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53-4511-8D40-1686EB5E37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27024901314482"/>
          <c:y val="0.32249086667484222"/>
          <c:w val="0.21265852156530421"/>
          <c:h val="0.50018501935038606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2"/>
                <c:pt idx="0">
                  <c:v>De Lujo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'2.1.8'!$B$8:$B$62</c:f>
              <c:numCache>
                <c:formatCode>#,##0</c:formatCode>
                <c:ptCount val="55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 formatCode="General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>
                  <c:v>0</c:v>
                </c:pt>
                <c:pt idx="10" formatCode="General">
                  <c:v>0</c:v>
                </c:pt>
                <c:pt idx="11">
                  <c:v>0</c:v>
                </c:pt>
                <c:pt idx="12" formatCode="General">
                  <c:v>0</c:v>
                </c:pt>
                <c:pt idx="13">
                  <c:v>0</c:v>
                </c:pt>
                <c:pt idx="14" formatCode="General">
                  <c:v>0</c:v>
                </c:pt>
                <c:pt idx="15">
                  <c:v>0</c:v>
                </c:pt>
                <c:pt idx="16" formatCode="General">
                  <c:v>0</c:v>
                </c:pt>
                <c:pt idx="17">
                  <c:v>0</c:v>
                </c:pt>
                <c:pt idx="18" formatCode="General">
                  <c:v>0</c:v>
                </c:pt>
                <c:pt idx="19">
                  <c:v>0</c:v>
                </c:pt>
                <c:pt idx="20" formatCode="General">
                  <c:v>0</c:v>
                </c:pt>
                <c:pt idx="21">
                  <c:v>14</c:v>
                </c:pt>
                <c:pt idx="22" formatCode="General">
                  <c:v>3</c:v>
                </c:pt>
                <c:pt idx="23">
                  <c:v>15</c:v>
                </c:pt>
                <c:pt idx="24" formatCode="General">
                  <c:v>1</c:v>
                </c:pt>
                <c:pt idx="25">
                  <c:v>0</c:v>
                </c:pt>
                <c:pt idx="26" formatCode="General">
                  <c:v>2</c:v>
                </c:pt>
                <c:pt idx="27">
                  <c:v>1</c:v>
                </c:pt>
                <c:pt idx="28" formatCode="General">
                  <c:v>19</c:v>
                </c:pt>
                <c:pt idx="29">
                  <c:v>8</c:v>
                </c:pt>
                <c:pt idx="30" formatCode="General">
                  <c:v>7</c:v>
                </c:pt>
                <c:pt idx="31">
                  <c:v>26</c:v>
                </c:pt>
                <c:pt idx="32" formatCode="General">
                  <c:v>0</c:v>
                </c:pt>
                <c:pt idx="33">
                  <c:v>2</c:v>
                </c:pt>
                <c:pt idx="34" formatCode="General">
                  <c:v>3</c:v>
                </c:pt>
                <c:pt idx="35">
                  <c:v>7</c:v>
                </c:pt>
                <c:pt idx="36" formatCode="General">
                  <c:v>1</c:v>
                </c:pt>
                <c:pt idx="37">
                  <c:v>13</c:v>
                </c:pt>
                <c:pt idx="38" formatCode="General">
                  <c:v>7</c:v>
                </c:pt>
                <c:pt idx="39">
                  <c:v>8</c:v>
                </c:pt>
                <c:pt idx="40" formatCode="General">
                  <c:v>6</c:v>
                </c:pt>
                <c:pt idx="41">
                  <c:v>126</c:v>
                </c:pt>
                <c:pt idx="42" formatCode="General">
                  <c:v>33</c:v>
                </c:pt>
                <c:pt idx="43">
                  <c:v>61</c:v>
                </c:pt>
                <c:pt idx="44" formatCode="General">
                  <c:v>116</c:v>
                </c:pt>
                <c:pt idx="45">
                  <c:v>74</c:v>
                </c:pt>
                <c:pt idx="46" formatCode="General">
                  <c:v>112</c:v>
                </c:pt>
                <c:pt idx="47">
                  <c:v>227</c:v>
                </c:pt>
                <c:pt idx="48" formatCode="General">
                  <c:v>58</c:v>
                </c:pt>
                <c:pt idx="49">
                  <c:v>154</c:v>
                </c:pt>
                <c:pt idx="50" formatCode="General">
                  <c:v>27</c:v>
                </c:pt>
                <c:pt idx="51">
                  <c:v>19</c:v>
                </c:pt>
                <c:pt idx="52" formatCode="General">
                  <c:v>0</c:v>
                </c:pt>
                <c:pt idx="53">
                  <c:v>18</c:v>
                </c:pt>
                <c:pt idx="54" formatCode="General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0-490C-838D-3FD6CC79D222}"/>
            </c:ext>
          </c:extLst>
        </c:ser>
        <c:ser>
          <c:idx val="1"/>
          <c:order val="1"/>
          <c:tx>
            <c:strRef>
              <c:f>'2.1.8'!$C$5:$C$6</c:f>
              <c:strCache>
                <c:ptCount val="2"/>
                <c:pt idx="0">
                  <c:v>Económico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'2.1.8'!$C$8:$C$62</c:f>
              <c:numCache>
                <c:formatCode>#,##0</c:formatCode>
                <c:ptCount val="55"/>
                <c:pt idx="0">
                  <c:v>182</c:v>
                </c:pt>
                <c:pt idx="1">
                  <c:v>100</c:v>
                </c:pt>
                <c:pt idx="2">
                  <c:v>164</c:v>
                </c:pt>
                <c:pt idx="3">
                  <c:v>226</c:v>
                </c:pt>
                <c:pt idx="4">
                  <c:v>294</c:v>
                </c:pt>
                <c:pt idx="5">
                  <c:v>410</c:v>
                </c:pt>
                <c:pt idx="6">
                  <c:v>309</c:v>
                </c:pt>
                <c:pt idx="7">
                  <c:v>383</c:v>
                </c:pt>
                <c:pt idx="8">
                  <c:v>400</c:v>
                </c:pt>
                <c:pt idx="9">
                  <c:v>511</c:v>
                </c:pt>
                <c:pt idx="10">
                  <c:v>692</c:v>
                </c:pt>
                <c:pt idx="11">
                  <c:v>668</c:v>
                </c:pt>
                <c:pt idx="12">
                  <c:v>474</c:v>
                </c:pt>
                <c:pt idx="13">
                  <c:v>189</c:v>
                </c:pt>
                <c:pt idx="14">
                  <c:v>363</c:v>
                </c:pt>
                <c:pt idx="15">
                  <c:v>494</c:v>
                </c:pt>
                <c:pt idx="16">
                  <c:v>366</c:v>
                </c:pt>
                <c:pt idx="17">
                  <c:v>153</c:v>
                </c:pt>
                <c:pt idx="18">
                  <c:v>203</c:v>
                </c:pt>
                <c:pt idx="19">
                  <c:v>395</c:v>
                </c:pt>
                <c:pt idx="20">
                  <c:v>782</c:v>
                </c:pt>
                <c:pt idx="21">
                  <c:v>1530</c:v>
                </c:pt>
                <c:pt idx="22">
                  <c:v>1839</c:v>
                </c:pt>
                <c:pt idx="23">
                  <c:v>1807</c:v>
                </c:pt>
                <c:pt idx="24">
                  <c:v>1508</c:v>
                </c:pt>
                <c:pt idx="25">
                  <c:v>488</c:v>
                </c:pt>
                <c:pt idx="26">
                  <c:v>184</c:v>
                </c:pt>
                <c:pt idx="27">
                  <c:v>460</c:v>
                </c:pt>
                <c:pt idx="28">
                  <c:v>830</c:v>
                </c:pt>
                <c:pt idx="29">
                  <c:v>855</c:v>
                </c:pt>
                <c:pt idx="30">
                  <c:v>1783</c:v>
                </c:pt>
                <c:pt idx="31">
                  <c:v>2563</c:v>
                </c:pt>
                <c:pt idx="32">
                  <c:v>1787</c:v>
                </c:pt>
                <c:pt idx="33">
                  <c:v>2242</c:v>
                </c:pt>
                <c:pt idx="34">
                  <c:v>1485</c:v>
                </c:pt>
                <c:pt idx="35">
                  <c:v>1793</c:v>
                </c:pt>
                <c:pt idx="36">
                  <c:v>1861</c:v>
                </c:pt>
                <c:pt idx="37">
                  <c:v>1714</c:v>
                </c:pt>
                <c:pt idx="38">
                  <c:v>2126</c:v>
                </c:pt>
                <c:pt idx="39">
                  <c:v>1517</c:v>
                </c:pt>
                <c:pt idx="40">
                  <c:v>860</c:v>
                </c:pt>
                <c:pt idx="41">
                  <c:v>1765</c:v>
                </c:pt>
                <c:pt idx="42">
                  <c:v>1209</c:v>
                </c:pt>
                <c:pt idx="43">
                  <c:v>997</c:v>
                </c:pt>
                <c:pt idx="44">
                  <c:v>1174</c:v>
                </c:pt>
                <c:pt idx="45">
                  <c:v>1129</c:v>
                </c:pt>
                <c:pt idx="46">
                  <c:v>1084</c:v>
                </c:pt>
                <c:pt idx="47">
                  <c:v>1391</c:v>
                </c:pt>
                <c:pt idx="48">
                  <c:v>1020</c:v>
                </c:pt>
                <c:pt idx="49">
                  <c:v>1529</c:v>
                </c:pt>
                <c:pt idx="50">
                  <c:v>845</c:v>
                </c:pt>
                <c:pt idx="51">
                  <c:v>494</c:v>
                </c:pt>
                <c:pt idx="52">
                  <c:v>140</c:v>
                </c:pt>
                <c:pt idx="53">
                  <c:v>450</c:v>
                </c:pt>
                <c:pt idx="54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0-490C-838D-3FD6CC79D222}"/>
            </c:ext>
          </c:extLst>
        </c:ser>
        <c:ser>
          <c:idx val="2"/>
          <c:order val="2"/>
          <c:tx>
            <c:strRef>
              <c:f>'2.1.8'!$D$5:$D$6</c:f>
              <c:strCache>
                <c:ptCount val="2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'2.1.8'!$D$8:$D$62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5</c:v>
                </c:pt>
                <c:pt idx="36">
                  <c:v>23</c:v>
                </c:pt>
                <c:pt idx="37">
                  <c:v>0</c:v>
                </c:pt>
                <c:pt idx="38">
                  <c:v>12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18</c:v>
                </c:pt>
                <c:pt idx="44">
                  <c:v>3</c:v>
                </c:pt>
                <c:pt idx="45">
                  <c:v>9</c:v>
                </c:pt>
                <c:pt idx="46">
                  <c:v>21</c:v>
                </c:pt>
                <c:pt idx="47">
                  <c:v>10</c:v>
                </c:pt>
                <c:pt idx="48">
                  <c:v>227</c:v>
                </c:pt>
                <c:pt idx="49">
                  <c:v>29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0-490C-838D-3FD6CC79D222}"/>
            </c:ext>
          </c:extLst>
        </c:ser>
        <c:ser>
          <c:idx val="3"/>
          <c:order val="3"/>
          <c:tx>
            <c:strRef>
              <c:f>'2.1.8'!$E$5:$E$6</c:f>
              <c:strCache>
                <c:ptCount val="2"/>
                <c:pt idx="0">
                  <c:v>Mixto</c:v>
                </c:pt>
              </c:strCache>
            </c:strRef>
          </c:tx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'2.1.8'!$E$8:$E$62</c:f>
              <c:numCache>
                <c:formatCode>#,##0</c:formatCode>
                <c:ptCount val="5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0-490C-838D-3FD6CC79D222}"/>
            </c:ext>
          </c:extLst>
        </c:ser>
        <c:ser>
          <c:idx val="4"/>
          <c:order val="4"/>
          <c:tx>
            <c:strRef>
              <c:f>'2.1.8'!$F$5:$F$6</c:f>
              <c:strCache>
                <c:ptCount val="2"/>
                <c:pt idx="0">
                  <c:v>Primera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'2.1.8'!$F$8:$F$62</c:f>
              <c:numCache>
                <c:formatCode>#,##0</c:formatCode>
                <c:ptCount val="55"/>
                <c:pt idx="0">
                  <c:v>7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17</c:v>
                </c:pt>
                <c:pt idx="13">
                  <c:v>2</c:v>
                </c:pt>
                <c:pt idx="14">
                  <c:v>16</c:v>
                </c:pt>
                <c:pt idx="15">
                  <c:v>21</c:v>
                </c:pt>
                <c:pt idx="16">
                  <c:v>12</c:v>
                </c:pt>
                <c:pt idx="17">
                  <c:v>7</c:v>
                </c:pt>
                <c:pt idx="18">
                  <c:v>17</c:v>
                </c:pt>
                <c:pt idx="19">
                  <c:v>34</c:v>
                </c:pt>
                <c:pt idx="20">
                  <c:v>105</c:v>
                </c:pt>
                <c:pt idx="21">
                  <c:v>157</c:v>
                </c:pt>
                <c:pt idx="22">
                  <c:v>254</c:v>
                </c:pt>
                <c:pt idx="23">
                  <c:v>380</c:v>
                </c:pt>
                <c:pt idx="24">
                  <c:v>116</c:v>
                </c:pt>
                <c:pt idx="25">
                  <c:v>36</c:v>
                </c:pt>
                <c:pt idx="26">
                  <c:v>20</c:v>
                </c:pt>
                <c:pt idx="27">
                  <c:v>72</c:v>
                </c:pt>
                <c:pt idx="28">
                  <c:v>74</c:v>
                </c:pt>
                <c:pt idx="29">
                  <c:v>87</c:v>
                </c:pt>
                <c:pt idx="30">
                  <c:v>203</c:v>
                </c:pt>
                <c:pt idx="31">
                  <c:v>217</c:v>
                </c:pt>
                <c:pt idx="32">
                  <c:v>80</c:v>
                </c:pt>
                <c:pt idx="33">
                  <c:v>191</c:v>
                </c:pt>
                <c:pt idx="34">
                  <c:v>177</c:v>
                </c:pt>
                <c:pt idx="35">
                  <c:v>215</c:v>
                </c:pt>
                <c:pt idx="36">
                  <c:v>315</c:v>
                </c:pt>
                <c:pt idx="37">
                  <c:v>226</c:v>
                </c:pt>
                <c:pt idx="38">
                  <c:v>427</c:v>
                </c:pt>
                <c:pt idx="39">
                  <c:v>193</c:v>
                </c:pt>
                <c:pt idx="40">
                  <c:v>79</c:v>
                </c:pt>
                <c:pt idx="41">
                  <c:v>356</c:v>
                </c:pt>
                <c:pt idx="42">
                  <c:v>348</c:v>
                </c:pt>
                <c:pt idx="43">
                  <c:v>427</c:v>
                </c:pt>
                <c:pt idx="44">
                  <c:v>506</c:v>
                </c:pt>
                <c:pt idx="45">
                  <c:v>480</c:v>
                </c:pt>
                <c:pt idx="46">
                  <c:v>216</c:v>
                </c:pt>
                <c:pt idx="47">
                  <c:v>908</c:v>
                </c:pt>
                <c:pt idx="48">
                  <c:v>430</c:v>
                </c:pt>
                <c:pt idx="49">
                  <c:v>582</c:v>
                </c:pt>
                <c:pt idx="50">
                  <c:v>585</c:v>
                </c:pt>
                <c:pt idx="51">
                  <c:v>250</c:v>
                </c:pt>
                <c:pt idx="52">
                  <c:v>293</c:v>
                </c:pt>
                <c:pt idx="53">
                  <c:v>282</c:v>
                </c:pt>
                <c:pt idx="54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0-490C-838D-3FD6CC79D222}"/>
            </c:ext>
          </c:extLst>
        </c:ser>
        <c:ser>
          <c:idx val="5"/>
          <c:order val="5"/>
          <c:tx>
            <c:strRef>
              <c:f>'2.1.8'!$G$5:$G$6</c:f>
              <c:strCache>
                <c:ptCount val="2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'2.1.8'!$A$8:$A$62</c:f>
              <c:numCache>
                <c:formatCode>General</c:formatCode>
                <c:ptCount val="5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</c:numCache>
            </c:numRef>
          </c:cat>
          <c:val>
            <c:numRef>
              <c:f>'2.1.8'!$G$8:$G$62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11</c:v>
                </c:pt>
                <c:pt idx="22">
                  <c:v>31</c:v>
                </c:pt>
                <c:pt idx="23">
                  <c:v>54</c:v>
                </c:pt>
                <c:pt idx="24">
                  <c:v>25</c:v>
                </c:pt>
                <c:pt idx="25">
                  <c:v>34</c:v>
                </c:pt>
                <c:pt idx="26">
                  <c:v>20</c:v>
                </c:pt>
                <c:pt idx="27">
                  <c:v>22</c:v>
                </c:pt>
                <c:pt idx="28">
                  <c:v>44</c:v>
                </c:pt>
                <c:pt idx="29">
                  <c:v>40</c:v>
                </c:pt>
                <c:pt idx="30">
                  <c:v>54</c:v>
                </c:pt>
                <c:pt idx="31">
                  <c:v>38</c:v>
                </c:pt>
                <c:pt idx="32">
                  <c:v>39</c:v>
                </c:pt>
                <c:pt idx="33">
                  <c:v>30</c:v>
                </c:pt>
                <c:pt idx="34">
                  <c:v>35</c:v>
                </c:pt>
                <c:pt idx="35">
                  <c:v>41</c:v>
                </c:pt>
                <c:pt idx="36">
                  <c:v>71</c:v>
                </c:pt>
                <c:pt idx="37">
                  <c:v>60</c:v>
                </c:pt>
                <c:pt idx="38">
                  <c:v>126</c:v>
                </c:pt>
                <c:pt idx="39">
                  <c:v>311</c:v>
                </c:pt>
                <c:pt idx="40">
                  <c:v>43</c:v>
                </c:pt>
                <c:pt idx="41">
                  <c:v>97</c:v>
                </c:pt>
                <c:pt idx="42">
                  <c:v>168</c:v>
                </c:pt>
                <c:pt idx="43">
                  <c:v>279</c:v>
                </c:pt>
                <c:pt idx="44">
                  <c:v>289</c:v>
                </c:pt>
                <c:pt idx="45">
                  <c:v>576</c:v>
                </c:pt>
                <c:pt idx="46">
                  <c:v>501</c:v>
                </c:pt>
                <c:pt idx="47">
                  <c:v>777</c:v>
                </c:pt>
                <c:pt idx="48">
                  <c:v>876</c:v>
                </c:pt>
                <c:pt idx="49">
                  <c:v>912</c:v>
                </c:pt>
                <c:pt idx="50">
                  <c:v>785</c:v>
                </c:pt>
                <c:pt idx="51">
                  <c:v>519</c:v>
                </c:pt>
                <c:pt idx="52">
                  <c:v>929</c:v>
                </c:pt>
                <c:pt idx="53">
                  <c:v>1092</c:v>
                </c:pt>
                <c:pt idx="5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60-490C-838D-3FD6CC79D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69976"/>
        <c:axId val="452170368"/>
      </c:barChart>
      <c:catAx>
        <c:axId val="45216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452170368"/>
        <c:crosses val="autoZero"/>
        <c:auto val="1"/>
        <c:lblAlgn val="ctr"/>
        <c:lblOffset val="100"/>
        <c:noMultiLvlLbl val="0"/>
      </c:catAx>
      <c:valAx>
        <c:axId val="452170368"/>
        <c:scaling>
          <c:orientation val="minMax"/>
          <c:max val="358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9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84989339132785"/>
          <c:y val="0.91231439820022497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2023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0A6A-499B-AAAC-7ADE10FA6F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0A6A-499B-AAAC-7ADE10FA6F8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A6A-499B-AAAC-7ADE10FA6F8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6A-499B-AAAC-7ADE10FA6F83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A6A-499B-AAAC-7ADE10FA6F83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0A6A-499B-AAAC-7ADE10FA6F83}"/>
              </c:ext>
            </c:extLst>
          </c:dPt>
          <c:dLbls>
            <c:dLbl>
              <c:idx val="0"/>
              <c:layout>
                <c:manualLayout>
                  <c:x val="5.7573490813648293E-2"/>
                  <c:y val="2.0854476523767821E-2"/>
                </c:manualLayout>
              </c:layout>
              <c:tx>
                <c:rich>
                  <a:bodyPr/>
                  <a:lstStyle/>
                  <a:p>
                    <a:fld id="{D398F9CA-248C-4316-9CA7-A16545A7F1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6A-499B-AAAC-7ADE10FA6F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162F9C8-7598-4651-8118-B78DF4D8C9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6A-499B-AAAC-7ADE10FA6F8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331118-0402-4324-8139-1DB9441FD3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A6A-499B-AAAC-7ADE10FA6F83}"/>
                </c:ext>
              </c:extLst>
            </c:dLbl>
            <c:dLbl>
              <c:idx val="3"/>
              <c:layout>
                <c:manualLayout>
                  <c:x val="-3.8535651793525807E-3"/>
                  <c:y val="-3.0827500729075533E-2"/>
                </c:manualLayout>
              </c:layout>
              <c:tx>
                <c:rich>
                  <a:bodyPr/>
                  <a:lstStyle/>
                  <a:p>
                    <a:fld id="{0D0ABEB0-51EE-42A5-858C-649068EE5E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A6A-499B-AAAC-7ADE10FA6F8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535A2DC-3E80-454E-9B1B-4A5EEC05042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0A6A-499B-AAAC-7ADE10FA6F8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E574233-3922-43C4-BCB1-1158438F850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0A6A-499B-AAAC-7ADE10FA6F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'2.1.8'!$B$5:$G$5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'2.1.8'!$B$65:$G$65</c:f>
              <c:numCache>
                <c:formatCode>#,##0.0</c:formatCode>
                <c:ptCount val="6"/>
                <c:pt idx="0">
                  <c:v>1.816606578910595</c:v>
                </c:pt>
                <c:pt idx="1">
                  <c:v>70.828093122048017</c:v>
                </c:pt>
                <c:pt idx="2">
                  <c:v>0.62463318521002764</c:v>
                </c:pt>
                <c:pt idx="3">
                  <c:v>6.8472094128168584E-2</c:v>
                </c:pt>
                <c:pt idx="4">
                  <c:v>13.950141136357285</c:v>
                </c:pt>
                <c:pt idx="5">
                  <c:v>12.712053883345909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6A-499B-AAAC-7ADE10FA6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529243219597536"/>
          <c:y val="0.29051509186351704"/>
          <c:w val="0.22260608048993874"/>
          <c:h val="0.60717774861475637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2023</a:t>
            </a:r>
          </a:p>
        </c:rich>
      </c:tx>
      <c:layout>
        <c:manualLayout>
          <c:xMode val="edge"/>
          <c:yMode val="edge"/>
          <c:x val="0.216314287906810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2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C970-45BD-9F52-FBA8F088F530}"/>
              </c:ext>
            </c:extLst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14</c:v>
                </c:pt>
                <c:pt idx="1">
                  <c:v>41</c:v>
                </c:pt>
                <c:pt idx="2">
                  <c:v>1</c:v>
                </c:pt>
                <c:pt idx="3">
                  <c:v>44</c:v>
                </c:pt>
                <c:pt idx="4">
                  <c:v>73</c:v>
                </c:pt>
                <c:pt idx="5">
                  <c:v>6</c:v>
                </c:pt>
                <c:pt idx="6">
                  <c:v>1534</c:v>
                </c:pt>
                <c:pt idx="7">
                  <c:v>75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20</c:v>
                </c:pt>
                <c:pt idx="12">
                  <c:v>33</c:v>
                </c:pt>
                <c:pt idx="13">
                  <c:v>38</c:v>
                </c:pt>
                <c:pt idx="14">
                  <c:v>63</c:v>
                </c:pt>
                <c:pt idx="15">
                  <c:v>175</c:v>
                </c:pt>
                <c:pt idx="16">
                  <c:v>2</c:v>
                </c:pt>
                <c:pt idx="17">
                  <c:v>0</c:v>
                </c:pt>
                <c:pt idx="18">
                  <c:v>12</c:v>
                </c:pt>
                <c:pt idx="19">
                  <c:v>22</c:v>
                </c:pt>
                <c:pt idx="20">
                  <c:v>178</c:v>
                </c:pt>
                <c:pt idx="21">
                  <c:v>47</c:v>
                </c:pt>
                <c:pt idx="22">
                  <c:v>0</c:v>
                </c:pt>
                <c:pt idx="23">
                  <c:v>32</c:v>
                </c:pt>
                <c:pt idx="24">
                  <c:v>93</c:v>
                </c:pt>
                <c:pt idx="25">
                  <c:v>54</c:v>
                </c:pt>
                <c:pt idx="26">
                  <c:v>14</c:v>
                </c:pt>
                <c:pt idx="27">
                  <c:v>18</c:v>
                </c:pt>
                <c:pt idx="28">
                  <c:v>2</c:v>
                </c:pt>
                <c:pt idx="29">
                  <c:v>155</c:v>
                </c:pt>
                <c:pt idx="30">
                  <c:v>2</c:v>
                </c:pt>
                <c:pt idx="3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0-45BD-9F52-FBA8F088F530}"/>
            </c:ext>
          </c:extLst>
        </c:ser>
        <c:ser>
          <c:idx val="1"/>
          <c:order val="1"/>
          <c:tx>
            <c:strRef>
              <c:f>'2.2.1'!$C$7:$C$8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17</c:v>
                </c:pt>
                <c:pt idx="1">
                  <c:v>47</c:v>
                </c:pt>
                <c:pt idx="2">
                  <c:v>21</c:v>
                </c:pt>
                <c:pt idx="3">
                  <c:v>15</c:v>
                </c:pt>
                <c:pt idx="4">
                  <c:v>138</c:v>
                </c:pt>
                <c:pt idx="5">
                  <c:v>32</c:v>
                </c:pt>
                <c:pt idx="6">
                  <c:v>467</c:v>
                </c:pt>
                <c:pt idx="7">
                  <c:v>49</c:v>
                </c:pt>
                <c:pt idx="8">
                  <c:v>8</c:v>
                </c:pt>
                <c:pt idx="9">
                  <c:v>22</c:v>
                </c:pt>
                <c:pt idx="10">
                  <c:v>71</c:v>
                </c:pt>
                <c:pt idx="11">
                  <c:v>50</c:v>
                </c:pt>
                <c:pt idx="12">
                  <c:v>43</c:v>
                </c:pt>
                <c:pt idx="13">
                  <c:v>29</c:v>
                </c:pt>
                <c:pt idx="14">
                  <c:v>113</c:v>
                </c:pt>
                <c:pt idx="15">
                  <c:v>66</c:v>
                </c:pt>
                <c:pt idx="16">
                  <c:v>32</c:v>
                </c:pt>
                <c:pt idx="17">
                  <c:v>30</c:v>
                </c:pt>
                <c:pt idx="18">
                  <c:v>73</c:v>
                </c:pt>
                <c:pt idx="19">
                  <c:v>91</c:v>
                </c:pt>
                <c:pt idx="20">
                  <c:v>115</c:v>
                </c:pt>
                <c:pt idx="21">
                  <c:v>36</c:v>
                </c:pt>
                <c:pt idx="22">
                  <c:v>54</c:v>
                </c:pt>
                <c:pt idx="23">
                  <c:v>35</c:v>
                </c:pt>
                <c:pt idx="24">
                  <c:v>65</c:v>
                </c:pt>
                <c:pt idx="25">
                  <c:v>21</c:v>
                </c:pt>
                <c:pt idx="26">
                  <c:v>57</c:v>
                </c:pt>
                <c:pt idx="27">
                  <c:v>21</c:v>
                </c:pt>
                <c:pt idx="28">
                  <c:v>17</c:v>
                </c:pt>
                <c:pt idx="29">
                  <c:v>72</c:v>
                </c:pt>
                <c:pt idx="30">
                  <c:v>18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0-45BD-9F52-FBA8F088F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70760"/>
        <c:axId val="452162920"/>
      </c:lineChart>
      <c:catAx>
        <c:axId val="452170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452162920"/>
        <c:crosses val="autoZero"/>
        <c:auto val="1"/>
        <c:lblAlgn val="ctr"/>
        <c:lblOffset val="100"/>
        <c:noMultiLvlLbl val="0"/>
      </c:catAx>
      <c:valAx>
        <c:axId val="452162920"/>
        <c:scaling>
          <c:orientation val="minMax"/>
          <c:max val="16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7076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2023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7302-4F53-BD50-928847E9FA8C}"/>
              </c:ext>
            </c:extLst>
          </c:dPt>
          <c:dPt>
            <c:idx val="1"/>
            <c:bubble3D val="0"/>
            <c:explosion val="15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302-4F53-BD50-928847E9FA8C}"/>
              </c:ext>
            </c:extLst>
          </c:dPt>
          <c:dLbls>
            <c:dLbl>
              <c:idx val="0"/>
              <c:layout>
                <c:manualLayout>
                  <c:x val="-0.10145031426061507"/>
                  <c:y val="-7.362422406558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2-4F53-BD50-928847E9FA8C}"/>
                </c:ext>
              </c:extLst>
            </c:dLbl>
            <c:dLbl>
              <c:idx val="1"/>
              <c:layout>
                <c:manualLayout>
                  <c:x val="9.6881589648283029E-2"/>
                  <c:y val="4.27293885797658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2-4F53-BD50-928847E9F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58.93689114781872</c:v>
                </c:pt>
                <c:pt idx="1">
                  <c:v>41.06310885218128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2-4F53-BD50-928847E9F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2023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3155</c:v>
                </c:pt>
                <c:pt idx="2">
                  <c:v>669</c:v>
                </c:pt>
                <c:pt idx="4">
                  <c:v>285</c:v>
                </c:pt>
                <c:pt idx="6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0-4A6D-98FA-A38CDA12FFC0}"/>
            </c:ext>
          </c:extLst>
        </c:ser>
        <c:ser>
          <c:idx val="1"/>
          <c:order val="1"/>
          <c:tx>
            <c:strRef>
              <c:f>'2.3.1'!$E$6:$E$7</c:f>
              <c:strCache>
                <c:ptCount val="2"/>
                <c:pt idx="0">
                  <c:v>Número de 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8.11359026369168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20-4A6D-98FA-A38CDA12F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5678</c:v>
                </c:pt>
                <c:pt idx="2">
                  <c:v>9153</c:v>
                </c:pt>
                <c:pt idx="4">
                  <c:v>15919</c:v>
                </c:pt>
                <c:pt idx="6">
                  <c:v>40812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0-4A6D-98FA-A38CDA12FF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162136"/>
        <c:axId val="452163704"/>
      </c:barChart>
      <c:catAx>
        <c:axId val="452162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850" b="1"/>
            </a:pPr>
            <a:endParaRPr lang="es-MX"/>
          </a:p>
        </c:txPr>
        <c:crossAx val="452163704"/>
        <c:crosses val="autoZero"/>
        <c:auto val="1"/>
        <c:lblAlgn val="ctr"/>
        <c:lblOffset val="100"/>
        <c:noMultiLvlLbl val="0"/>
      </c:catAx>
      <c:valAx>
        <c:axId val="452163704"/>
        <c:scaling>
          <c:orientation val="minMax"/>
          <c:max val="4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213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6935673130316207"/>
          <c:y val="0.93026720544313302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2023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62B-4459-B1C4-13C467BD60D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3-562B-4459-B1C4-13C467BD60D1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62B-4459-B1C4-13C467BD60D1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562B-4459-B1C4-13C467BD6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562B-4459-B1C4-13C467BD60D1}"/>
              </c:ext>
            </c:extLst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2B-4459-B1C4-13C467BD60D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2345821-F3CE-4DCF-998C-532837607F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62B-4459-B1C4-13C467BD60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B-4459-B1C4-13C467BD60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C5C3886-616E-4696-8333-087A9A6EB6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62B-4459-B1C4-13C467BD60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2B-4459-B1C4-13C467BD60D1}"/>
                </c:ext>
              </c:extLst>
            </c:dLbl>
            <c:dLbl>
              <c:idx val="4"/>
              <c:layout>
                <c:manualLayout>
                  <c:x val="4.8634587201846685E-2"/>
                  <c:y val="9.5733221955991293E-2"/>
                </c:manualLayout>
              </c:layout>
              <c:tx>
                <c:rich>
                  <a:bodyPr/>
                  <a:lstStyle/>
                  <a:p>
                    <a:fld id="{77D8675E-92E0-41C8-BFCD-02D5F8B2BEE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62B-4459-B1C4-13C467BD60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2B-4459-B1C4-13C467BD60D1}"/>
                </c:ext>
              </c:extLst>
            </c:dLbl>
            <c:dLbl>
              <c:idx val="6"/>
              <c:layout>
                <c:manualLayout>
                  <c:x val="8.8490975661122809E-2"/>
                  <c:y val="3.85376174209923E-2"/>
                </c:manualLayout>
              </c:layout>
              <c:tx>
                <c:rich>
                  <a:bodyPr/>
                  <a:lstStyle/>
                  <a:p>
                    <a:fld id="{E5200A38-F5C1-473C-A3BF-89509DBACC5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62B-4459-B1C4-13C467BD6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</c:formatCode>
                <c:ptCount val="7"/>
                <c:pt idx="0">
                  <c:v>74.375294672324372</c:v>
                </c:pt>
                <c:pt idx="2">
                  <c:v>15.770862800565771</c:v>
                </c:pt>
                <c:pt idx="4">
                  <c:v>6.7185289957567189</c:v>
                </c:pt>
                <c:pt idx="6">
                  <c:v>3.1353135313531353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2B-4459-B1C4-13C467BD60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2023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9B9-4DC1-A233-CEE50428A755}"/>
              </c:ext>
            </c:extLst>
          </c:dPt>
          <c:dPt>
            <c:idx val="2"/>
            <c:bubble3D val="0"/>
            <c:explosion val="1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9B9-4DC1-A233-CEE50428A755}"/>
              </c:ext>
            </c:extLst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9B9-4DC1-A233-CEE50428A755}"/>
              </c:ext>
            </c:extLst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9B9-4DC1-A233-CEE50428A75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514765B-2697-4E06-A2C1-37D8E45EFB0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9-4DC1-A233-CEE50428A7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B9-4DC1-A233-CEE50428A75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BBDB4D-F06B-4936-BE7D-61ABEC99A06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B9-4DC1-A233-CEE50428A7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B9-4DC1-A233-CEE50428A75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431E82-BE9A-4C88-9230-808325DB30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B9-4DC1-A233-CEE50428A7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B9-4DC1-A233-CEE50428A75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36410D1-57C1-4ECB-BA3E-A6C010D0117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B9-4DC1-A233-CEE50428A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7.9343785808110452</c:v>
                </c:pt>
                <c:pt idx="2">
                  <c:v>12.790307705206674</c:v>
                </c:pt>
                <c:pt idx="4">
                  <c:v>22.3</c:v>
                </c:pt>
                <c:pt idx="6">
                  <c:v>57.030267460383996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9B9-4DC1-A233-CEE50428A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2023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7780494829451"/>
          <c:y val="0.29166666666666669"/>
          <c:w val="0.42236024844720499"/>
          <c:h val="0.70833333333333337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5D22-487D-90EA-4B53D4E37748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D22-487D-90EA-4B53D4E3774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5D22-487D-90EA-4B53D4E37748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6350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D22-487D-90EA-4B53D4E37748}"/>
              </c:ext>
            </c:extLst>
          </c:dPt>
          <c:dPt>
            <c:idx val="4"/>
            <c:bubble3D val="0"/>
            <c:explosion val="13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D22-487D-90EA-4B53D4E37748}"/>
              </c:ext>
            </c:extLst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D22-487D-90EA-4B53D4E37748}"/>
              </c:ext>
            </c:extLst>
          </c:dPt>
          <c:dLbls>
            <c:dLbl>
              <c:idx val="0"/>
              <c:layout>
                <c:manualLayout>
                  <c:x val="7.7052324981116443E-2"/>
                  <c:y val="3.3830562846310835E-2"/>
                </c:manualLayout>
              </c:layout>
              <c:tx>
                <c:rich>
                  <a:bodyPr/>
                  <a:lstStyle/>
                  <a:p>
                    <a:fld id="{FA01C4AB-6857-4CD6-A560-0349BD4D4A3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22-487D-90EA-4B53D4E377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158196-87D5-4A79-9CEA-4B087BC61D4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22-487D-90EA-4B53D4E37748}"/>
                </c:ext>
              </c:extLst>
            </c:dLbl>
            <c:dLbl>
              <c:idx val="2"/>
              <c:layout>
                <c:manualLayout>
                  <c:x val="5.4501882916809311E-3"/>
                  <c:y val="5.3487897346165061E-2"/>
                </c:manualLayout>
              </c:layout>
              <c:tx>
                <c:rich>
                  <a:bodyPr/>
                  <a:lstStyle/>
                  <a:p>
                    <a:fld id="{2C973769-4FD9-41E4-9BCE-A82AE2EC419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22-487D-90EA-4B53D4E37748}"/>
                </c:ext>
              </c:extLst>
            </c:dLbl>
            <c:dLbl>
              <c:idx val="3"/>
              <c:layout>
                <c:manualLayout>
                  <c:x val="-1.3802622498274674E-2"/>
                  <c:y val="-6.4760498687664036E-2"/>
                </c:manualLayout>
              </c:layout>
              <c:tx>
                <c:rich>
                  <a:bodyPr/>
                  <a:lstStyle/>
                  <a:p>
                    <a:fld id="{2E53B881-47C9-446A-8E7C-1D30CC65D56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D22-487D-90EA-4B53D4E377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649562-0291-4373-B19D-AF9838F96AD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D22-487D-90EA-4B53D4E3774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14CCFF-CA44-44FF-800B-BC72DB9E25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5D22-487D-90EA-4B53D4E377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'2.1.2'!$A$7:$A$12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TTPPA</c:v>
                </c:pt>
              </c:strCache>
            </c:strRef>
          </c:cat>
          <c:val>
            <c:numRef>
              <c:f>'2.1.2'!$C$7:$C$12</c:f>
              <c:numCache>
                <c:formatCode>#,##0.0</c:formatCode>
                <c:ptCount val="6"/>
                <c:pt idx="0">
                  <c:v>1.816606578910595</c:v>
                </c:pt>
                <c:pt idx="1">
                  <c:v>70.828093122048017</c:v>
                </c:pt>
                <c:pt idx="2">
                  <c:v>0.62463318521002764</c:v>
                </c:pt>
                <c:pt idx="3">
                  <c:v>6.8472094128168584E-2</c:v>
                </c:pt>
                <c:pt idx="4">
                  <c:v>13.950141136357285</c:v>
                </c:pt>
                <c:pt idx="5">
                  <c:v>12.712053883345909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22-487D-90EA-4B53D4E37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204653766105325"/>
          <c:y val="0.25112642169728783"/>
          <c:w val="0.23477195785309449"/>
          <c:h val="0.69219160104986877"/>
        </c:manualLayout>
      </c:layout>
      <c:overlay val="1"/>
      <c:txPr>
        <a:bodyPr/>
        <a:lstStyle/>
        <a:p>
          <a:pPr>
            <a:defRPr sz="9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2023</a:t>
            </a:r>
          </a:p>
        </c:rich>
      </c:tx>
      <c:layout>
        <c:manualLayout>
          <c:xMode val="edge"/>
          <c:yMode val="edge"/>
          <c:x val="0.16390323807390808"/>
          <c:y val="3.242548919681220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368-4BA0-80BD-DA8F98A2CF29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368-4BA0-80BD-DA8F98A2CF29}"/>
              </c:ext>
            </c:extLst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368-4BA0-80BD-DA8F98A2CF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A368-4BA0-80BD-DA8F98A2CF29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368-4BA0-80BD-DA8F98A2CF29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A368-4BA0-80BD-DA8F98A2CF29}"/>
              </c:ext>
            </c:extLst>
          </c:dPt>
          <c:dLbls>
            <c:dLbl>
              <c:idx val="0"/>
              <c:layout>
                <c:manualLayout>
                  <c:x val="5.4676814848070521E-2"/>
                  <c:y val="-5.3057644825980372E-3"/>
                </c:manualLayout>
              </c:layout>
              <c:tx>
                <c:rich>
                  <a:bodyPr/>
                  <a:lstStyle/>
                  <a:p>
                    <a:fld id="{A5F67FAD-EA3A-4F61-81F3-6CA203A27BF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368-4BA0-80BD-DA8F98A2CF29}"/>
                </c:ext>
              </c:extLst>
            </c:dLbl>
            <c:dLbl>
              <c:idx val="1"/>
              <c:layout>
                <c:manualLayout>
                  <c:x val="-7.5443347755515908E-2"/>
                  <c:y val="-0.107224604381024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368-4BA0-80BD-DA8F98A2CF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D43D61-4044-4634-A566-FBBBCE4DDFB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368-4BA0-80BD-DA8F98A2CF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B9FDD7-9F41-4EF6-A445-C3C2F9A39EF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68-4BA0-80BD-DA8F98A2CF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639BF1-A65B-4F59-B30B-9B1E29D724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68-4BA0-80BD-DA8F98A2CF29}"/>
                </c:ext>
              </c:extLst>
            </c:dLbl>
            <c:dLbl>
              <c:idx val="5"/>
              <c:layout>
                <c:manualLayout>
                  <c:x val="-2.5584133133372256E-2"/>
                  <c:y val="-1.1018460754421882E-2"/>
                </c:manualLayout>
              </c:layout>
              <c:tx>
                <c:rich>
                  <a:bodyPr/>
                  <a:lstStyle/>
                  <a:p>
                    <a:fld id="{14E9B8AE-B75C-42A2-9D2E-FB0D7B562B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68-4BA0-80BD-DA8F98A2C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0.0</c:formatCode>
                <c:ptCount val="6"/>
                <c:pt idx="0">
                  <c:v>1.6412888488593644</c:v>
                </c:pt>
                <c:pt idx="1">
                  <c:v>72.453420144917061</c:v>
                </c:pt>
                <c:pt idx="2">
                  <c:v>1.0570027090431278</c:v>
                </c:pt>
                <c:pt idx="3">
                  <c:v>0.65831334305087263</c:v>
                </c:pt>
                <c:pt idx="4">
                  <c:v>23.166813252279422</c:v>
                </c:pt>
                <c:pt idx="5">
                  <c:v>1.0231617018501513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68-4BA0-80BD-DA8F98A2CF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2023 </a:t>
            </a:r>
            <a:endParaRPr lang="en-US"/>
          </a:p>
        </c:rich>
      </c:tx>
      <c:layout>
        <c:manualLayout>
          <c:xMode val="edge"/>
          <c:yMode val="edge"/>
          <c:x val="0.22473299693906856"/>
          <c:y val="1.99377330152060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613-4F2E-B018-7B9E30AA65EE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613-4F2E-B018-7B9E30AA65EE}"/>
              </c:ext>
            </c:extLst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613-4F2E-B018-7B9E30AA65EE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4613-4F2E-B018-7B9E30AA65EE}"/>
              </c:ext>
            </c:extLst>
          </c:dPt>
          <c:dPt>
            <c:idx val="4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613-4F2E-B018-7B9E30AA65EE}"/>
              </c:ext>
            </c:extLst>
          </c:dPt>
          <c:dPt>
            <c:idx val="5"/>
            <c:bubble3D val="0"/>
            <c:explosion val="17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4613-4F2E-B018-7B9E30AA6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3256CBB-3893-4B8A-A4B4-3906B84E20F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13-4F2E-B018-7B9E30AA6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9A187A6-5ED9-46C2-A081-76FA657A35A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613-4F2E-B018-7B9E30AA65EE}"/>
                </c:ext>
              </c:extLst>
            </c:dLbl>
            <c:dLbl>
              <c:idx val="2"/>
              <c:layout>
                <c:manualLayout>
                  <c:x val="4.6471378531914775E-3"/>
                  <c:y val="4.247677120509033E-2"/>
                </c:manualLayout>
              </c:layout>
              <c:tx>
                <c:rich>
                  <a:bodyPr/>
                  <a:lstStyle/>
                  <a:p>
                    <a:fld id="{C019331A-9023-4D51-8A3E-299CBD45219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613-4F2E-B018-7B9E30AA65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803A7F-3664-4BDC-A927-5CBA1579785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613-4F2E-B018-7B9E30AA65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DD04AC2-FF2C-4651-9F3D-17A1FC772D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613-4F2E-B018-7B9E30AA65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ED4C69-92F4-4D96-A7DE-92E7D721241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613-4F2E-B018-7B9E30AA6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</c:formatCode>
                <c:ptCount val="6"/>
                <c:pt idx="0">
                  <c:v>1.9028859270913201</c:v>
                </c:pt>
                <c:pt idx="1">
                  <c:v>68.761657721529062</c:v>
                </c:pt>
                <c:pt idx="2">
                  <c:v>1.224388112758521</c:v>
                </c:pt>
                <c:pt idx="3">
                  <c:v>0.41727324325131682</c:v>
                </c:pt>
                <c:pt idx="4">
                  <c:v>27.297810847680402</c:v>
                </c:pt>
                <c:pt idx="5">
                  <c:v>0.39598414768936641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13-4F2E-B018-7B9E30AA6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2023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408</c:v>
                </c:pt>
                <c:pt idx="1">
                  <c:v>518</c:v>
                </c:pt>
                <c:pt idx="2">
                  <c:v>284</c:v>
                </c:pt>
                <c:pt idx="3">
                  <c:v>159</c:v>
                </c:pt>
                <c:pt idx="4">
                  <c:v>988</c:v>
                </c:pt>
                <c:pt idx="5">
                  <c:v>310</c:v>
                </c:pt>
                <c:pt idx="6">
                  <c:v>24101</c:v>
                </c:pt>
                <c:pt idx="7">
                  <c:v>903</c:v>
                </c:pt>
                <c:pt idx="8">
                  <c:v>45</c:v>
                </c:pt>
                <c:pt idx="9">
                  <c:v>350</c:v>
                </c:pt>
                <c:pt idx="10">
                  <c:v>3823</c:v>
                </c:pt>
                <c:pt idx="11">
                  <c:v>2958</c:v>
                </c:pt>
                <c:pt idx="12">
                  <c:v>515</c:v>
                </c:pt>
                <c:pt idx="13">
                  <c:v>1290</c:v>
                </c:pt>
                <c:pt idx="14">
                  <c:v>3206</c:v>
                </c:pt>
                <c:pt idx="15">
                  <c:v>1412</c:v>
                </c:pt>
                <c:pt idx="16">
                  <c:v>579</c:v>
                </c:pt>
                <c:pt idx="17">
                  <c:v>364</c:v>
                </c:pt>
                <c:pt idx="18">
                  <c:v>1755</c:v>
                </c:pt>
                <c:pt idx="19">
                  <c:v>1152</c:v>
                </c:pt>
                <c:pt idx="20">
                  <c:v>2667</c:v>
                </c:pt>
                <c:pt idx="21">
                  <c:v>1033</c:v>
                </c:pt>
                <c:pt idx="22">
                  <c:v>244</c:v>
                </c:pt>
                <c:pt idx="23">
                  <c:v>990</c:v>
                </c:pt>
                <c:pt idx="24">
                  <c:v>879</c:v>
                </c:pt>
                <c:pt idx="25">
                  <c:v>567</c:v>
                </c:pt>
                <c:pt idx="26">
                  <c:v>706</c:v>
                </c:pt>
                <c:pt idx="27">
                  <c:v>735</c:v>
                </c:pt>
                <c:pt idx="28">
                  <c:v>970</c:v>
                </c:pt>
                <c:pt idx="29">
                  <c:v>2698</c:v>
                </c:pt>
                <c:pt idx="30">
                  <c:v>471</c:v>
                </c:pt>
                <c:pt idx="3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4-491C-B99B-A9E0E039D60D}"/>
            </c:ext>
          </c:extLst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'2.1.3'!$H$8:$H$39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120</c:v>
                </c:pt>
                <c:pt idx="1">
                  <c:v>542</c:v>
                </c:pt>
                <c:pt idx="2">
                  <c:v>377</c:v>
                </c:pt>
                <c:pt idx="3">
                  <c:v>70</c:v>
                </c:pt>
                <c:pt idx="4">
                  <c:v>656</c:v>
                </c:pt>
                <c:pt idx="5">
                  <c:v>187</c:v>
                </c:pt>
                <c:pt idx="6">
                  <c:v>4279</c:v>
                </c:pt>
                <c:pt idx="7">
                  <c:v>143</c:v>
                </c:pt>
                <c:pt idx="8">
                  <c:v>85</c:v>
                </c:pt>
                <c:pt idx="9">
                  <c:v>36</c:v>
                </c:pt>
                <c:pt idx="10">
                  <c:v>253</c:v>
                </c:pt>
                <c:pt idx="11">
                  <c:v>142</c:v>
                </c:pt>
                <c:pt idx="12">
                  <c:v>326</c:v>
                </c:pt>
                <c:pt idx="13">
                  <c:v>74</c:v>
                </c:pt>
                <c:pt idx="14">
                  <c:v>1691</c:v>
                </c:pt>
                <c:pt idx="15">
                  <c:v>206</c:v>
                </c:pt>
                <c:pt idx="16">
                  <c:v>26</c:v>
                </c:pt>
                <c:pt idx="17">
                  <c:v>42</c:v>
                </c:pt>
                <c:pt idx="18">
                  <c:v>1221</c:v>
                </c:pt>
                <c:pt idx="19">
                  <c:v>316</c:v>
                </c:pt>
                <c:pt idx="20">
                  <c:v>395</c:v>
                </c:pt>
                <c:pt idx="21">
                  <c:v>129</c:v>
                </c:pt>
                <c:pt idx="22">
                  <c:v>1105</c:v>
                </c:pt>
                <c:pt idx="23">
                  <c:v>61</c:v>
                </c:pt>
                <c:pt idx="24">
                  <c:v>429</c:v>
                </c:pt>
                <c:pt idx="25">
                  <c:v>171</c:v>
                </c:pt>
                <c:pt idx="26">
                  <c:v>280</c:v>
                </c:pt>
                <c:pt idx="27">
                  <c:v>134</c:v>
                </c:pt>
                <c:pt idx="28">
                  <c:v>6</c:v>
                </c:pt>
                <c:pt idx="29">
                  <c:v>224</c:v>
                </c:pt>
                <c:pt idx="30">
                  <c:v>111</c:v>
                </c:pt>
                <c:pt idx="3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4-491C-B99B-A9E0E039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8625752"/>
        <c:axId val="1038633592"/>
      </c:barChart>
      <c:catAx>
        <c:axId val="1038625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038633592"/>
        <c:crosses val="autoZero"/>
        <c:auto val="1"/>
        <c:lblAlgn val="ctr"/>
        <c:lblOffset val="100"/>
        <c:noMultiLvlLbl val="0"/>
      </c:catAx>
      <c:valAx>
        <c:axId val="1038633592"/>
        <c:scaling>
          <c:orientation val="minMax"/>
          <c:max val="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038625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Parque Vehicular del Transporte Terrestre de Pasajeros,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 excepto por Ferrocarril 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s-ES" sz="1050" b="1" i="0" baseline="0">
                <a:solidFill>
                  <a:sysClr val="windowText" lastClr="000000"/>
                </a:solidFill>
                <a:effectLst/>
              </a:rPr>
              <a:t>Participación por Tipo de Combustible 2023</a:t>
            </a:r>
            <a:endParaRPr lang="es-MX" sz="105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2083333333333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47112860892388"/>
          <c:y val="0.30089676290463691"/>
          <c:w val="0.39853499562554678"/>
          <c:h val="0.6642249927092447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explosion val="8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B5C-4C51-BD65-788D0FD36B7B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5C-4C51-BD65-788D0FD36B7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5C-4C51-BD65-788D0FD36B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5C-4C51-BD65-788D0FD36B7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5C-4C51-BD65-788D0FD36B7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999206-189E-4B19-A813-67E55929851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B5C-4C51-BD65-788D0FD36B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AF578C-F6EA-4B72-A118-04EA9E05C3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5C-4C51-BD65-788D0FD36B7B}"/>
                </c:ext>
              </c:extLst>
            </c:dLbl>
            <c:dLbl>
              <c:idx val="2"/>
              <c:layout>
                <c:manualLayout>
                  <c:x val="-0.13303991688538933"/>
                  <c:y val="-3.4531933508311463E-2"/>
                </c:manualLayout>
              </c:layout>
              <c:tx>
                <c:rich>
                  <a:bodyPr/>
                  <a:lstStyle/>
                  <a:p>
                    <a:fld id="{9B678E3E-511D-4137-8FB3-DAD841A0D48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B5C-4C51-BD65-788D0FD36B7B}"/>
                </c:ext>
              </c:extLst>
            </c:dLbl>
            <c:dLbl>
              <c:idx val="3"/>
              <c:layout>
                <c:manualLayout>
                  <c:x val="3.9963692038495188E-2"/>
                  <c:y val="-1.8279746281714786E-2"/>
                </c:manualLayout>
              </c:layout>
              <c:tx>
                <c:rich>
                  <a:bodyPr/>
                  <a:lstStyle/>
                  <a:p>
                    <a:fld id="{34CEC0F1-62B2-493A-BB03-D41DC73D267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B5C-4C51-BD65-788D0FD36B7B}"/>
                </c:ext>
              </c:extLst>
            </c:dLbl>
            <c:dLbl>
              <c:idx val="4"/>
              <c:layout>
                <c:manualLayout>
                  <c:x val="0.15148534558180218"/>
                  <c:y val="2.8032589676290465E-2"/>
                </c:manualLayout>
              </c:layout>
              <c:tx>
                <c:rich>
                  <a:bodyPr/>
                  <a:lstStyle/>
                  <a:p>
                    <a:fld id="{1DB7A85D-C14B-424E-85AE-7613544D91D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5C-4C51-BD65-788D0FD36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'2.1.3'!$B$6:$F$6</c:f>
              <c:strCache>
                <c:ptCount val="5"/>
                <c:pt idx="0">
                  <c:v>Diesel</c:v>
                </c:pt>
                <c:pt idx="1">
                  <c:v>Gasolina</c:v>
                </c:pt>
                <c:pt idx="2">
                  <c:v>Gas</c:v>
                </c:pt>
                <c:pt idx="3">
                  <c:v>Gas-Gasolina</c:v>
                </c:pt>
                <c:pt idx="4">
                  <c:v>Híbrido</c:v>
                </c:pt>
              </c:strCache>
            </c:strRef>
          </c:cat>
          <c:val>
            <c:numRef>
              <c:f>'2.1.3'!$B$42:$F$42</c:f>
              <c:numCache>
                <c:formatCode>0.0</c:formatCode>
                <c:ptCount val="5"/>
                <c:pt idx="0">
                  <c:v>80.043878035829067</c:v>
                </c:pt>
                <c:pt idx="1">
                  <c:v>19.401358262765154</c:v>
                </c:pt>
                <c:pt idx="2">
                  <c:v>0.25432492104748328</c:v>
                </c:pt>
                <c:pt idx="3">
                  <c:v>7.9651211536849162E-2</c:v>
                </c:pt>
                <c:pt idx="4">
                  <c:v>0.22078756882144154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C-4C51-BD65-788D0FD36B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95363079615045"/>
          <c:y val="0.30343613298337702"/>
          <c:w val="0.1978326771653543"/>
          <c:h val="0.41858595800524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Clase de Vehículo 2023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404</c:v>
                </c:pt>
                <c:pt idx="1">
                  <c:v>555</c:v>
                </c:pt>
                <c:pt idx="2">
                  <c:v>265</c:v>
                </c:pt>
                <c:pt idx="3">
                  <c:v>148</c:v>
                </c:pt>
                <c:pt idx="4">
                  <c:v>960</c:v>
                </c:pt>
                <c:pt idx="5">
                  <c:v>316</c:v>
                </c:pt>
                <c:pt idx="6">
                  <c:v>23830</c:v>
                </c:pt>
                <c:pt idx="7">
                  <c:v>903</c:v>
                </c:pt>
                <c:pt idx="8">
                  <c:v>43</c:v>
                </c:pt>
                <c:pt idx="9">
                  <c:v>349</c:v>
                </c:pt>
                <c:pt idx="10">
                  <c:v>3746</c:v>
                </c:pt>
                <c:pt idx="11">
                  <c:v>2969</c:v>
                </c:pt>
                <c:pt idx="12">
                  <c:v>505</c:v>
                </c:pt>
                <c:pt idx="13">
                  <c:v>1289</c:v>
                </c:pt>
                <c:pt idx="14">
                  <c:v>3142</c:v>
                </c:pt>
                <c:pt idx="15">
                  <c:v>1424</c:v>
                </c:pt>
                <c:pt idx="16">
                  <c:v>579</c:v>
                </c:pt>
                <c:pt idx="17">
                  <c:v>362</c:v>
                </c:pt>
                <c:pt idx="18">
                  <c:v>1746</c:v>
                </c:pt>
                <c:pt idx="19">
                  <c:v>1131</c:v>
                </c:pt>
                <c:pt idx="20">
                  <c:v>2685</c:v>
                </c:pt>
                <c:pt idx="21">
                  <c:v>1029</c:v>
                </c:pt>
                <c:pt idx="22">
                  <c:v>59</c:v>
                </c:pt>
                <c:pt idx="23">
                  <c:v>994</c:v>
                </c:pt>
                <c:pt idx="24">
                  <c:v>857</c:v>
                </c:pt>
                <c:pt idx="25">
                  <c:v>552</c:v>
                </c:pt>
                <c:pt idx="26">
                  <c:v>708</c:v>
                </c:pt>
                <c:pt idx="27">
                  <c:v>734</c:v>
                </c:pt>
                <c:pt idx="28">
                  <c:v>954</c:v>
                </c:pt>
                <c:pt idx="29">
                  <c:v>2760</c:v>
                </c:pt>
                <c:pt idx="30">
                  <c:v>470</c:v>
                </c:pt>
                <c:pt idx="31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8-4185-B7F5-2CBEF99A62D9}"/>
            </c:ext>
          </c:extLst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114</c:v>
                </c:pt>
                <c:pt idx="1">
                  <c:v>355</c:v>
                </c:pt>
                <c:pt idx="2">
                  <c:v>138</c:v>
                </c:pt>
                <c:pt idx="3">
                  <c:v>52</c:v>
                </c:pt>
                <c:pt idx="4">
                  <c:v>306</c:v>
                </c:pt>
                <c:pt idx="5">
                  <c:v>148</c:v>
                </c:pt>
                <c:pt idx="6">
                  <c:v>3254</c:v>
                </c:pt>
                <c:pt idx="7">
                  <c:v>132</c:v>
                </c:pt>
                <c:pt idx="8">
                  <c:v>70</c:v>
                </c:pt>
                <c:pt idx="9">
                  <c:v>27</c:v>
                </c:pt>
                <c:pt idx="10">
                  <c:v>125</c:v>
                </c:pt>
                <c:pt idx="11">
                  <c:v>103</c:v>
                </c:pt>
                <c:pt idx="12">
                  <c:v>214</c:v>
                </c:pt>
                <c:pt idx="13">
                  <c:v>1</c:v>
                </c:pt>
                <c:pt idx="14">
                  <c:v>1410</c:v>
                </c:pt>
                <c:pt idx="15">
                  <c:v>166</c:v>
                </c:pt>
                <c:pt idx="16">
                  <c:v>14</c:v>
                </c:pt>
                <c:pt idx="17">
                  <c:v>43</c:v>
                </c:pt>
                <c:pt idx="18">
                  <c:v>1142</c:v>
                </c:pt>
                <c:pt idx="19">
                  <c:v>124</c:v>
                </c:pt>
                <c:pt idx="20">
                  <c:v>87</c:v>
                </c:pt>
                <c:pt idx="21">
                  <c:v>116</c:v>
                </c:pt>
                <c:pt idx="22">
                  <c:v>891</c:v>
                </c:pt>
                <c:pt idx="23">
                  <c:v>54</c:v>
                </c:pt>
                <c:pt idx="24">
                  <c:v>277</c:v>
                </c:pt>
                <c:pt idx="25">
                  <c:v>142</c:v>
                </c:pt>
                <c:pt idx="26">
                  <c:v>134</c:v>
                </c:pt>
                <c:pt idx="27">
                  <c:v>113</c:v>
                </c:pt>
                <c:pt idx="28">
                  <c:v>0</c:v>
                </c:pt>
                <c:pt idx="29">
                  <c:v>144</c:v>
                </c:pt>
                <c:pt idx="30">
                  <c:v>83</c:v>
                </c:pt>
                <c:pt idx="3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185-B7F5-2CBEF99A62D9}"/>
            </c:ext>
          </c:extLst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11</c:v>
                </c:pt>
                <c:pt idx="1">
                  <c:v>126</c:v>
                </c:pt>
                <c:pt idx="2">
                  <c:v>258</c:v>
                </c:pt>
                <c:pt idx="3">
                  <c:v>29</c:v>
                </c:pt>
                <c:pt idx="4">
                  <c:v>250</c:v>
                </c:pt>
                <c:pt idx="5">
                  <c:v>34</c:v>
                </c:pt>
                <c:pt idx="6">
                  <c:v>880</c:v>
                </c:pt>
                <c:pt idx="7">
                  <c:v>11</c:v>
                </c:pt>
                <c:pt idx="8">
                  <c:v>17</c:v>
                </c:pt>
                <c:pt idx="9">
                  <c:v>10</c:v>
                </c:pt>
                <c:pt idx="10">
                  <c:v>115</c:v>
                </c:pt>
                <c:pt idx="11">
                  <c:v>35</c:v>
                </c:pt>
                <c:pt idx="12">
                  <c:v>84</c:v>
                </c:pt>
                <c:pt idx="13">
                  <c:v>0</c:v>
                </c:pt>
                <c:pt idx="14">
                  <c:v>407</c:v>
                </c:pt>
                <c:pt idx="15">
                  <c:v>23</c:v>
                </c:pt>
                <c:pt idx="16">
                  <c:v>6</c:v>
                </c:pt>
                <c:pt idx="17">
                  <c:v>1</c:v>
                </c:pt>
                <c:pt idx="18">
                  <c:v>143</c:v>
                </c:pt>
                <c:pt idx="19">
                  <c:v>110</c:v>
                </c:pt>
                <c:pt idx="20">
                  <c:v>9</c:v>
                </c:pt>
                <c:pt idx="21">
                  <c:v>17</c:v>
                </c:pt>
                <c:pt idx="22">
                  <c:v>503</c:v>
                </c:pt>
                <c:pt idx="23">
                  <c:v>4</c:v>
                </c:pt>
                <c:pt idx="24">
                  <c:v>58</c:v>
                </c:pt>
                <c:pt idx="25">
                  <c:v>44</c:v>
                </c:pt>
                <c:pt idx="26">
                  <c:v>113</c:v>
                </c:pt>
                <c:pt idx="27">
                  <c:v>22</c:v>
                </c:pt>
                <c:pt idx="28">
                  <c:v>4</c:v>
                </c:pt>
                <c:pt idx="29">
                  <c:v>16</c:v>
                </c:pt>
                <c:pt idx="30">
                  <c:v>28</c:v>
                </c:pt>
                <c:pt idx="3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185-B7F5-2CBEF99A62D9}"/>
            </c:ext>
          </c:extLst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8-4185-B7F5-2CBEF99A62D9}"/>
            </c:ext>
          </c:extLst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105</c:v>
                </c:pt>
                <c:pt idx="5">
                  <c:v>0</c:v>
                </c:pt>
                <c:pt idx="6">
                  <c:v>452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89</c:v>
                </c:pt>
                <c:pt idx="11">
                  <c:v>0</c:v>
                </c:pt>
                <c:pt idx="12">
                  <c:v>42</c:v>
                </c:pt>
                <c:pt idx="13">
                  <c:v>74</c:v>
                </c:pt>
                <c:pt idx="14">
                  <c:v>32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103</c:v>
                </c:pt>
                <c:pt idx="20">
                  <c:v>280</c:v>
                </c:pt>
                <c:pt idx="21">
                  <c:v>1</c:v>
                </c:pt>
                <c:pt idx="22">
                  <c:v>10</c:v>
                </c:pt>
                <c:pt idx="23">
                  <c:v>0</c:v>
                </c:pt>
                <c:pt idx="24">
                  <c:v>116</c:v>
                </c:pt>
                <c:pt idx="25">
                  <c:v>0</c:v>
                </c:pt>
                <c:pt idx="26">
                  <c:v>31</c:v>
                </c:pt>
                <c:pt idx="27">
                  <c:v>0</c:v>
                </c:pt>
                <c:pt idx="28">
                  <c:v>6</c:v>
                </c:pt>
                <c:pt idx="29">
                  <c:v>68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8-4185-B7F5-2CBEF99A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64096"/>
        <c:axId val="452168016"/>
      </c:barChart>
      <c:catAx>
        <c:axId val="45216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8016"/>
        <c:crosses val="autoZero"/>
        <c:auto val="1"/>
        <c:lblAlgn val="ctr"/>
        <c:lblOffset val="100"/>
        <c:noMultiLvlLbl val="0"/>
      </c:catAx>
      <c:valAx>
        <c:axId val="452168016"/>
        <c:scaling>
          <c:orientation val="minMax"/>
          <c:max val="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4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Clase de Vehiculo 2023</a:t>
            </a:r>
          </a:p>
        </c:rich>
      </c:tx>
      <c:layout>
        <c:manualLayout>
          <c:xMode val="edge"/>
          <c:yMode val="edge"/>
          <c:x val="0.172958442694663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35185185185185186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8EC-48B4-AD29-E9ECCFAB7AC2}"/>
              </c:ext>
            </c:extLst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8EC-48B4-AD29-E9ECCFAB7AC2}"/>
              </c:ext>
            </c:extLst>
          </c:dPt>
          <c:dPt>
            <c:idx val="2"/>
            <c:bubble3D val="0"/>
            <c:explosion val="21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8EC-48B4-AD29-E9ECCFAB7AC2}"/>
              </c:ext>
            </c:extLst>
          </c:dPt>
          <c:dPt>
            <c:idx val="3"/>
            <c:bubble3D val="0"/>
            <c:explosion val="15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EC-48B4-AD29-E9ECCFAB7A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67A43AA-0870-4208-AC64-AEF2A5E80E9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8EC-48B4-AD29-E9ECCFAB7A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9839F09-4CCC-4801-9544-1FDF0F7FE1E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8EC-48B4-AD29-E9ECCFAB7AC2}"/>
                </c:ext>
              </c:extLst>
            </c:dLbl>
            <c:dLbl>
              <c:idx val="2"/>
              <c:layout>
                <c:manualLayout>
                  <c:x val="-3.5090988626421696E-2"/>
                  <c:y val="-1.2081146106736659E-2"/>
                </c:manualLayout>
              </c:layout>
              <c:tx>
                <c:rich>
                  <a:bodyPr/>
                  <a:lstStyle/>
                  <a:p>
                    <a:fld id="{58B21C98-394B-45D3-835A-1B667B9D4DC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8EC-48B4-AD29-E9ECCFAB7AC2}"/>
                </c:ext>
              </c:extLst>
            </c:dLbl>
            <c:dLbl>
              <c:idx val="3"/>
              <c:layout>
                <c:manualLayout>
                  <c:x val="4.5258311461067367E-2"/>
                  <c:y val="-3.2696121318168583E-2"/>
                </c:manualLayout>
              </c:layout>
              <c:tx>
                <c:rich>
                  <a:bodyPr/>
                  <a:lstStyle/>
                  <a:p>
                    <a:fld id="{8F9DAB34-5E34-415A-9301-83E5DB5F646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8EC-48B4-AD29-E9ECCFAB7AC2}"/>
                </c:ext>
              </c:extLst>
            </c:dLbl>
            <c:dLbl>
              <c:idx val="4"/>
              <c:layout>
                <c:manualLayout>
                  <c:x val="5.8445756780402452E-2"/>
                  <c:y val="6.8172207640711576E-3"/>
                </c:manualLayout>
              </c:layout>
              <c:tx>
                <c:rich>
                  <a:bodyPr/>
                  <a:lstStyle/>
                  <a:p>
                    <a:fld id="{0D583783-89E0-4D30-A1E3-2431833604D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EC-48B4-AD29-E9ECCFAB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'2.1.4'!$B$5:$F$5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'2.1.4'!$B$41:$F$41</c:f>
              <c:numCache>
                <c:formatCode>0.0</c:formatCode>
                <c:ptCount val="5"/>
                <c:pt idx="0">
                  <c:v>79.185880774712842</c:v>
                </c:pt>
                <c:pt idx="1">
                  <c:v>13.997652385344177</c:v>
                </c:pt>
                <c:pt idx="2">
                  <c:v>4.7175875464632071</c:v>
                </c:pt>
                <c:pt idx="3">
                  <c:v>0.1089963947346357</c:v>
                </c:pt>
                <c:pt idx="4">
                  <c:v>1.989882898745144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EC-48B4-AD29-E9ECCFAB7A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23709536307953"/>
          <c:y val="0.32311424613589967"/>
          <c:w val="0.17998097112860892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2023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631933508311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563210848643924E-2"/>
          <c:y val="0.30092592592592593"/>
          <c:w val="0.41388888888888892"/>
          <c:h val="0.68981481481481488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34DA-4D6D-96E4-56C03321DEC7}"/>
              </c:ext>
            </c:extLst>
          </c:dPt>
          <c:dPt>
            <c:idx val="1"/>
            <c:bubble3D val="0"/>
            <c:explosion val="11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4DA-4D6D-96E4-56C03321DEC7}"/>
              </c:ext>
            </c:extLst>
          </c:dPt>
          <c:dPt>
            <c:idx val="2"/>
            <c:bubble3D val="0"/>
            <c:explosion val="1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34DA-4D6D-96E4-56C03321DEC7}"/>
              </c:ext>
            </c:extLst>
          </c:dPt>
          <c:dPt>
            <c:idx val="3"/>
            <c:bubble3D val="0"/>
            <c:explosion val="17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4DA-4D6D-96E4-56C03321DEC7}"/>
              </c:ext>
            </c:extLst>
          </c:dPt>
          <c:dPt>
            <c:idx val="4"/>
            <c:bubble3D val="0"/>
            <c:explosion val="1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4DA-4D6D-96E4-56C03321DEC7}"/>
              </c:ext>
            </c:extLst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4DA-4D6D-96E4-56C03321DEC7}"/>
              </c:ext>
            </c:extLst>
          </c:dPt>
          <c:dLbls>
            <c:dLbl>
              <c:idx val="0"/>
              <c:layout>
                <c:manualLayout>
                  <c:x val="6.6063210848643916E-2"/>
                  <c:y val="2.9198745990084572E-2"/>
                </c:manualLayout>
              </c:layout>
              <c:tx>
                <c:rich>
                  <a:bodyPr/>
                  <a:lstStyle/>
                  <a:p>
                    <a:fld id="{33186E57-C7D7-4BF9-BB5F-D3986B2FC51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4DA-4D6D-96E4-56C03321DE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0C2034C-2EA6-419A-8DDF-92BF43C441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4DA-4D6D-96E4-56C03321DEC7}"/>
                </c:ext>
              </c:extLst>
            </c:dLbl>
            <c:dLbl>
              <c:idx val="2"/>
              <c:layout>
                <c:manualLayout>
                  <c:x val="2.7246281714785651E-3"/>
                  <c:y val="7.1755613881598138E-2"/>
                </c:manualLayout>
              </c:layout>
              <c:tx>
                <c:rich>
                  <a:bodyPr/>
                  <a:lstStyle/>
                  <a:p>
                    <a:fld id="{BF57DD02-41FB-41A0-A2B7-4AD6AE3E51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4DA-4D6D-96E4-56C03321DE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38C768-8564-4131-9EC4-DA418C67C90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4DA-4D6D-96E4-56C03321DE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2DC14C-88DE-49E2-A93F-FA68663505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4DA-4D6D-96E4-56C03321DEC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FC58794-6481-4871-9ED0-B77B4A71A72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4DA-4D6D-96E4-56C03321D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'2.1.5'!$B$5:$G$5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TTPPA</c:v>
                </c:pt>
              </c:strCache>
            </c:strRef>
          </c:cat>
          <c:val>
            <c:numRef>
              <c:f>'2.1.5'!$B$41:$G$41</c:f>
              <c:numCache>
                <c:formatCode>0.0</c:formatCode>
                <c:ptCount val="6"/>
                <c:pt idx="0">
                  <c:v>1.816606578910595</c:v>
                </c:pt>
                <c:pt idx="1">
                  <c:v>70.828093122048017</c:v>
                </c:pt>
                <c:pt idx="2">
                  <c:v>0.62463318521002764</c:v>
                </c:pt>
                <c:pt idx="3">
                  <c:v>6.8472094128168584E-2</c:v>
                </c:pt>
                <c:pt idx="4">
                  <c:v>14</c:v>
                </c:pt>
                <c:pt idx="5">
                  <c:v>12.712053883345909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A-4D6D-96E4-56C03321DE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7930883639545"/>
          <c:y val="0.30459572761738118"/>
          <c:w val="0.20365135608048995"/>
          <c:h val="0.5065489209682123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2023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964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</c:v>
                </c:pt>
                <c:pt idx="11">
                  <c:v>0</c:v>
                </c:pt>
                <c:pt idx="12">
                  <c:v>194</c:v>
                </c:pt>
                <c:pt idx="13">
                  <c:v>0</c:v>
                </c:pt>
                <c:pt idx="14">
                  <c:v>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1-41A5-B19E-ED3269A5EEBC}"/>
            </c:ext>
          </c:extLst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435</c:v>
                </c:pt>
                <c:pt idx="1">
                  <c:v>636</c:v>
                </c:pt>
                <c:pt idx="2">
                  <c:v>360</c:v>
                </c:pt>
                <c:pt idx="3">
                  <c:v>178</c:v>
                </c:pt>
                <c:pt idx="4">
                  <c:v>1349</c:v>
                </c:pt>
                <c:pt idx="5">
                  <c:v>283</c:v>
                </c:pt>
                <c:pt idx="6">
                  <c:v>17633</c:v>
                </c:pt>
                <c:pt idx="7">
                  <c:v>875</c:v>
                </c:pt>
                <c:pt idx="8">
                  <c:v>69</c:v>
                </c:pt>
                <c:pt idx="9">
                  <c:v>348</c:v>
                </c:pt>
                <c:pt idx="10">
                  <c:v>3771</c:v>
                </c:pt>
                <c:pt idx="11">
                  <c:v>1965</c:v>
                </c:pt>
                <c:pt idx="12">
                  <c:v>400</c:v>
                </c:pt>
                <c:pt idx="13">
                  <c:v>1283</c:v>
                </c:pt>
                <c:pt idx="14">
                  <c:v>3601</c:v>
                </c:pt>
                <c:pt idx="15">
                  <c:v>1436</c:v>
                </c:pt>
                <c:pt idx="16">
                  <c:v>581</c:v>
                </c:pt>
                <c:pt idx="17">
                  <c:v>382</c:v>
                </c:pt>
                <c:pt idx="18">
                  <c:v>1327</c:v>
                </c:pt>
                <c:pt idx="19">
                  <c:v>1263</c:v>
                </c:pt>
                <c:pt idx="20">
                  <c:v>2745</c:v>
                </c:pt>
                <c:pt idx="21">
                  <c:v>963</c:v>
                </c:pt>
                <c:pt idx="22">
                  <c:v>309</c:v>
                </c:pt>
                <c:pt idx="23">
                  <c:v>857</c:v>
                </c:pt>
                <c:pt idx="24">
                  <c:v>1118</c:v>
                </c:pt>
                <c:pt idx="25">
                  <c:v>623</c:v>
                </c:pt>
                <c:pt idx="26">
                  <c:v>805</c:v>
                </c:pt>
                <c:pt idx="27">
                  <c:v>697</c:v>
                </c:pt>
                <c:pt idx="28">
                  <c:v>777</c:v>
                </c:pt>
                <c:pt idx="29">
                  <c:v>2858</c:v>
                </c:pt>
                <c:pt idx="30">
                  <c:v>536</c:v>
                </c:pt>
                <c:pt idx="31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1-41A5-B19E-ED3269A5EEBC}"/>
            </c:ext>
          </c:extLst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17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1-41A5-B19E-ED3269A5EEBC}"/>
            </c:ext>
          </c:extLst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2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B1-41A5-B19E-ED3269A5EEBC}"/>
            </c:ext>
          </c:extLst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9</c:v>
                </c:pt>
                <c:pt idx="1">
                  <c:v>102</c:v>
                </c:pt>
                <c:pt idx="2">
                  <c:v>9</c:v>
                </c:pt>
                <c:pt idx="3">
                  <c:v>0</c:v>
                </c:pt>
                <c:pt idx="4">
                  <c:v>86</c:v>
                </c:pt>
                <c:pt idx="5">
                  <c:v>99</c:v>
                </c:pt>
                <c:pt idx="6">
                  <c:v>6342</c:v>
                </c:pt>
                <c:pt idx="7">
                  <c:v>88</c:v>
                </c:pt>
                <c:pt idx="8">
                  <c:v>0</c:v>
                </c:pt>
                <c:pt idx="9">
                  <c:v>1</c:v>
                </c:pt>
                <c:pt idx="10">
                  <c:v>151</c:v>
                </c:pt>
                <c:pt idx="11">
                  <c:v>987</c:v>
                </c:pt>
                <c:pt idx="12">
                  <c:v>111</c:v>
                </c:pt>
                <c:pt idx="13">
                  <c:v>81</c:v>
                </c:pt>
                <c:pt idx="14">
                  <c:v>234</c:v>
                </c:pt>
                <c:pt idx="15">
                  <c:v>50</c:v>
                </c:pt>
                <c:pt idx="16">
                  <c:v>14</c:v>
                </c:pt>
                <c:pt idx="17">
                  <c:v>0</c:v>
                </c:pt>
                <c:pt idx="18">
                  <c:v>872</c:v>
                </c:pt>
                <c:pt idx="19">
                  <c:v>27</c:v>
                </c:pt>
                <c:pt idx="20">
                  <c:v>194</c:v>
                </c:pt>
                <c:pt idx="21">
                  <c:v>99</c:v>
                </c:pt>
                <c:pt idx="22">
                  <c:v>0</c:v>
                </c:pt>
                <c:pt idx="23">
                  <c:v>101</c:v>
                </c:pt>
                <c:pt idx="24">
                  <c:v>0</c:v>
                </c:pt>
                <c:pt idx="25">
                  <c:v>9</c:v>
                </c:pt>
                <c:pt idx="26">
                  <c:v>1</c:v>
                </c:pt>
                <c:pt idx="27">
                  <c:v>70</c:v>
                </c:pt>
                <c:pt idx="28">
                  <c:v>195</c:v>
                </c:pt>
                <c:pt idx="29">
                  <c:v>30</c:v>
                </c:pt>
                <c:pt idx="30">
                  <c:v>21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1-41A5-B19E-ED3269A5EEBC}"/>
            </c:ext>
          </c:extLst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84</c:v>
                </c:pt>
                <c:pt idx="1">
                  <c:v>310</c:v>
                </c:pt>
                <c:pt idx="2">
                  <c:v>288</c:v>
                </c:pt>
                <c:pt idx="3">
                  <c:v>51</c:v>
                </c:pt>
                <c:pt idx="4">
                  <c:v>208</c:v>
                </c:pt>
                <c:pt idx="5">
                  <c:v>116</c:v>
                </c:pt>
                <c:pt idx="6">
                  <c:v>3057</c:v>
                </c:pt>
                <c:pt idx="7">
                  <c:v>81</c:v>
                </c:pt>
                <c:pt idx="8">
                  <c:v>60</c:v>
                </c:pt>
                <c:pt idx="9">
                  <c:v>31</c:v>
                </c:pt>
                <c:pt idx="10">
                  <c:v>104</c:v>
                </c:pt>
                <c:pt idx="11">
                  <c:v>153</c:v>
                </c:pt>
                <c:pt idx="12">
                  <c:v>137</c:v>
                </c:pt>
                <c:pt idx="13">
                  <c:v>0</c:v>
                </c:pt>
                <c:pt idx="14">
                  <c:v>1155</c:v>
                </c:pt>
                <c:pt idx="15">
                  <c:v>104</c:v>
                </c:pt>
                <c:pt idx="16">
                  <c:v>10</c:v>
                </c:pt>
                <c:pt idx="17">
                  <c:v>24</c:v>
                </c:pt>
                <c:pt idx="18">
                  <c:v>820</c:v>
                </c:pt>
                <c:pt idx="19">
                  <c:v>178</c:v>
                </c:pt>
                <c:pt idx="20">
                  <c:v>103</c:v>
                </c:pt>
                <c:pt idx="21">
                  <c:v>101</c:v>
                </c:pt>
                <c:pt idx="22">
                  <c:v>1154</c:v>
                </c:pt>
                <c:pt idx="23">
                  <c:v>43</c:v>
                </c:pt>
                <c:pt idx="24">
                  <c:v>187</c:v>
                </c:pt>
                <c:pt idx="25">
                  <c:v>106</c:v>
                </c:pt>
                <c:pt idx="26">
                  <c:v>180</c:v>
                </c:pt>
                <c:pt idx="27">
                  <c:v>101</c:v>
                </c:pt>
                <c:pt idx="28">
                  <c:v>4</c:v>
                </c:pt>
                <c:pt idx="29">
                  <c:v>98</c:v>
                </c:pt>
                <c:pt idx="30">
                  <c:v>24</c:v>
                </c:pt>
                <c:pt idx="3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1-41A5-B19E-ED3269A5E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158608"/>
        <c:axId val="452159784"/>
      </c:barChart>
      <c:catAx>
        <c:axId val="45215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59784"/>
        <c:crosses val="autoZero"/>
        <c:auto val="1"/>
        <c:lblAlgn val="ctr"/>
        <c:lblOffset val="100"/>
        <c:noMultiLvlLbl val="0"/>
      </c:catAx>
      <c:valAx>
        <c:axId val="4521597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58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2023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17</c:v>
                </c:pt>
                <c:pt idx="1">
                  <c:v>76</c:v>
                </c:pt>
                <c:pt idx="2">
                  <c:v>2</c:v>
                </c:pt>
                <c:pt idx="3">
                  <c:v>75</c:v>
                </c:pt>
                <c:pt idx="4">
                  <c:v>117</c:v>
                </c:pt>
                <c:pt idx="5">
                  <c:v>10</c:v>
                </c:pt>
                <c:pt idx="6">
                  <c:v>3219</c:v>
                </c:pt>
                <c:pt idx="7">
                  <c:v>103</c:v>
                </c:pt>
                <c:pt idx="8">
                  <c:v>11</c:v>
                </c:pt>
                <c:pt idx="9">
                  <c:v>10</c:v>
                </c:pt>
                <c:pt idx="10">
                  <c:v>6</c:v>
                </c:pt>
                <c:pt idx="11">
                  <c:v>48</c:v>
                </c:pt>
                <c:pt idx="12">
                  <c:v>49</c:v>
                </c:pt>
                <c:pt idx="13">
                  <c:v>41</c:v>
                </c:pt>
                <c:pt idx="14">
                  <c:v>135</c:v>
                </c:pt>
                <c:pt idx="15">
                  <c:v>324</c:v>
                </c:pt>
                <c:pt idx="16">
                  <c:v>3</c:v>
                </c:pt>
                <c:pt idx="18">
                  <c:v>25</c:v>
                </c:pt>
                <c:pt idx="19">
                  <c:v>50</c:v>
                </c:pt>
                <c:pt idx="20">
                  <c:v>218</c:v>
                </c:pt>
                <c:pt idx="21">
                  <c:v>136</c:v>
                </c:pt>
                <c:pt idx="23">
                  <c:v>59</c:v>
                </c:pt>
                <c:pt idx="24">
                  <c:v>114</c:v>
                </c:pt>
                <c:pt idx="25">
                  <c:v>99</c:v>
                </c:pt>
                <c:pt idx="26">
                  <c:v>20</c:v>
                </c:pt>
                <c:pt idx="27">
                  <c:v>33</c:v>
                </c:pt>
                <c:pt idx="28">
                  <c:v>2</c:v>
                </c:pt>
                <c:pt idx="29">
                  <c:v>322</c:v>
                </c:pt>
                <c:pt idx="30">
                  <c:v>3</c:v>
                </c:pt>
                <c:pt idx="3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9-4E67-850F-C72A5EB0C77A}"/>
            </c:ext>
          </c:extLst>
        </c:ser>
        <c:ser>
          <c:idx val="1"/>
          <c:order val="1"/>
          <c:tx>
            <c:strRef>
              <c:f>'2.1.6'!$C$5:$C$6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512</c:v>
                </c:pt>
                <c:pt idx="1">
                  <c:v>986</c:v>
                </c:pt>
                <c:pt idx="2">
                  <c:v>659</c:v>
                </c:pt>
                <c:pt idx="3">
                  <c:v>154</c:v>
                </c:pt>
                <c:pt idx="4">
                  <c:v>1527</c:v>
                </c:pt>
                <c:pt idx="5">
                  <c:v>488</c:v>
                </c:pt>
                <c:pt idx="6">
                  <c:v>25204</c:v>
                </c:pt>
                <c:pt idx="7">
                  <c:v>943</c:v>
                </c:pt>
                <c:pt idx="8">
                  <c:v>119</c:v>
                </c:pt>
                <c:pt idx="9">
                  <c:v>376</c:v>
                </c:pt>
                <c:pt idx="10">
                  <c:v>4072</c:v>
                </c:pt>
                <c:pt idx="11">
                  <c:v>3059</c:v>
                </c:pt>
                <c:pt idx="12">
                  <c:v>796</c:v>
                </c:pt>
                <c:pt idx="13">
                  <c:v>1323</c:v>
                </c:pt>
                <c:pt idx="14">
                  <c:v>4862</c:v>
                </c:pt>
                <c:pt idx="15">
                  <c:v>1294</c:v>
                </c:pt>
                <c:pt idx="16">
                  <c:v>602</c:v>
                </c:pt>
                <c:pt idx="17">
                  <c:v>406</c:v>
                </c:pt>
                <c:pt idx="18">
                  <c:v>3006</c:v>
                </c:pt>
                <c:pt idx="19">
                  <c:v>1418</c:v>
                </c:pt>
                <c:pt idx="20">
                  <c:v>2844</c:v>
                </c:pt>
                <c:pt idx="21">
                  <c:v>1027</c:v>
                </c:pt>
                <c:pt idx="22">
                  <c:v>1463</c:v>
                </c:pt>
                <c:pt idx="23">
                  <c:v>993</c:v>
                </c:pt>
                <c:pt idx="24">
                  <c:v>1194</c:v>
                </c:pt>
                <c:pt idx="25">
                  <c:v>639</c:v>
                </c:pt>
                <c:pt idx="26">
                  <c:v>966</c:v>
                </c:pt>
                <c:pt idx="27">
                  <c:v>836</c:v>
                </c:pt>
                <c:pt idx="28">
                  <c:v>974</c:v>
                </c:pt>
                <c:pt idx="29">
                  <c:v>2666</c:v>
                </c:pt>
                <c:pt idx="30">
                  <c:v>579</c:v>
                </c:pt>
                <c:pt idx="31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9-4E67-850F-C72A5EB0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160568"/>
        <c:axId val="452168800"/>
      </c:lineChart>
      <c:catAx>
        <c:axId val="452160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52168800"/>
        <c:crosses val="autoZero"/>
        <c:auto val="1"/>
        <c:lblAlgn val="ctr"/>
        <c:lblOffset val="100"/>
        <c:noMultiLvlLbl val="0"/>
      </c:catAx>
      <c:valAx>
        <c:axId val="4521688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52160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8</xdr:row>
      <xdr:rowOff>76200</xdr:rowOff>
    </xdr:from>
    <xdr:to>
      <xdr:col>9</xdr:col>
      <xdr:colOff>304800</xdr:colOff>
      <xdr:row>22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607218</xdr:colOff>
      <xdr:row>5</xdr:row>
      <xdr:rowOff>57149</xdr:rowOff>
    </xdr:from>
    <xdr:to>
      <xdr:col>8</xdr:col>
      <xdr:colOff>757387</xdr:colOff>
      <xdr:row>22</xdr:row>
      <xdr:rowOff>50962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F27942B-7F3D-48E7-84E4-1EA8A6E89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597692</xdr:colOff>
      <xdr:row>22</xdr:row>
      <xdr:rowOff>135733</xdr:rowOff>
    </xdr:from>
    <xdr:to>
      <xdr:col>8</xdr:col>
      <xdr:colOff>742950</xdr:colOff>
      <xdr:row>41</xdr:row>
      <xdr:rowOff>133349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BB16703E-D1B5-43EC-BA81-2F72D534A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4</xdr:row>
      <xdr:rowOff>76200</xdr:rowOff>
    </xdr:from>
    <xdr:to>
      <xdr:col>10</xdr:col>
      <xdr:colOff>19049</xdr:colOff>
      <xdr:row>17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6</xdr:row>
      <xdr:rowOff>85726</xdr:rowOff>
    </xdr:from>
    <xdr:to>
      <xdr:col>15</xdr:col>
      <xdr:colOff>561975</xdr:colOff>
      <xdr:row>23</xdr:row>
      <xdr:rowOff>76201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24</xdr:row>
      <xdr:rowOff>152400</xdr:rowOff>
    </xdr:from>
    <xdr:to>
      <xdr:col>14</xdr:col>
      <xdr:colOff>266700</xdr:colOff>
      <xdr:row>39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137E456-F711-4E2E-8471-E6BBE6276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397451</xdr:colOff>
      <xdr:row>6</xdr:row>
      <xdr:rowOff>132484</xdr:rowOff>
    </xdr:from>
    <xdr:to>
      <xdr:col>15</xdr:col>
      <xdr:colOff>638174</xdr:colOff>
      <xdr:row>23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635794</xdr:colOff>
      <xdr:row>24</xdr:row>
      <xdr:rowOff>71438</xdr:rowOff>
    </xdr:from>
    <xdr:to>
      <xdr:col>14</xdr:col>
      <xdr:colOff>709613</xdr:colOff>
      <xdr:row>39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6</xdr:row>
      <xdr:rowOff>104775</xdr:rowOff>
    </xdr:from>
    <xdr:to>
      <xdr:col>16</xdr:col>
      <xdr:colOff>723900</xdr:colOff>
      <xdr:row>23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24</xdr:row>
      <xdr:rowOff>180975</xdr:rowOff>
    </xdr:from>
    <xdr:to>
      <xdr:col>15</xdr:col>
      <xdr:colOff>676275</xdr:colOff>
      <xdr:row>39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lorviv\Desktop\1%20Autotransporte%20de%20Carg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workbookViewId="0">
      <selection activeCell="C66" sqref="C66"/>
    </sheetView>
  </sheetViews>
  <sheetFormatPr baseColWidth="10" defaultColWidth="11.42578125" defaultRowHeight="15" x14ac:dyDescent="0.25"/>
  <cols>
    <col min="1" max="1" width="27.85546875" style="2" customWidth="1"/>
    <col min="2" max="2" width="18" style="2" customWidth="1"/>
    <col min="3" max="3" width="12.28515625" style="2" customWidth="1"/>
    <col min="4" max="4" width="14.28515625" style="2" customWidth="1"/>
    <col min="5" max="16384" width="11.42578125" style="2"/>
  </cols>
  <sheetData>
    <row r="1" spans="1:11" x14ac:dyDescent="0.25">
      <c r="A1" s="1"/>
      <c r="B1" s="1"/>
      <c r="C1" s="1"/>
      <c r="D1" s="1"/>
      <c r="E1" s="4"/>
      <c r="F1" s="4"/>
      <c r="G1" s="4"/>
    </row>
    <row r="2" spans="1:11" ht="17.25" x14ac:dyDescent="0.3">
      <c r="A2" s="6" t="s">
        <v>94</v>
      </c>
      <c r="B2" s="6"/>
      <c r="C2" s="6"/>
    </row>
    <row r="3" spans="1:11" x14ac:dyDescent="0.25">
      <c r="E3" s="1"/>
      <c r="F3" s="1"/>
      <c r="G3" s="1"/>
      <c r="H3" s="1"/>
      <c r="I3" s="1"/>
      <c r="J3" s="1"/>
      <c r="K3" s="1"/>
    </row>
    <row r="4" spans="1:11" ht="17.25" x14ac:dyDescent="0.3">
      <c r="A4" s="6" t="s">
        <v>108</v>
      </c>
      <c r="B4" s="6"/>
      <c r="C4" s="6"/>
      <c r="D4" s="1"/>
      <c r="E4" s="1"/>
      <c r="F4" s="1"/>
      <c r="G4" s="1"/>
      <c r="H4" s="1"/>
      <c r="I4" s="1"/>
      <c r="J4" s="1"/>
      <c r="K4" s="1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ht="17.25" x14ac:dyDescent="0.3">
      <c r="A6" s="6" t="s">
        <v>134</v>
      </c>
      <c r="B6" s="6"/>
      <c r="C6" s="6"/>
      <c r="D6"/>
      <c r="E6" s="4"/>
      <c r="F6" s="4"/>
      <c r="G6" s="4"/>
    </row>
    <row r="7" spans="1:11" ht="17.25" x14ac:dyDescent="0.3">
      <c r="A7" s="18" t="s">
        <v>127</v>
      </c>
      <c r="B7" s="18"/>
      <c r="C7" s="18"/>
      <c r="D7" s="19"/>
      <c r="E7" s="4"/>
      <c r="F7" s="4"/>
      <c r="G7" s="4"/>
    </row>
    <row r="8" spans="1:11" x14ac:dyDescent="0.25">
      <c r="D8" s="4"/>
      <c r="G8" s="4"/>
    </row>
    <row r="9" spans="1:11" ht="26.25" customHeight="1" x14ac:dyDescent="0.25">
      <c r="A9" s="71" t="s">
        <v>128</v>
      </c>
      <c r="B9" s="71" t="s">
        <v>101</v>
      </c>
      <c r="C9" s="71" t="s">
        <v>0</v>
      </c>
      <c r="D9" s="4"/>
      <c r="G9" s="4"/>
    </row>
    <row r="10" spans="1:11" ht="7.5" customHeight="1" x14ac:dyDescent="0.25">
      <c r="A10" s="25"/>
      <c r="B10" s="25"/>
      <c r="C10" s="25"/>
      <c r="D10" s="4"/>
      <c r="G10" s="4"/>
    </row>
    <row r="11" spans="1:11" x14ac:dyDescent="0.25">
      <c r="A11" s="73" t="s">
        <v>40</v>
      </c>
      <c r="B11" s="74">
        <v>56667</v>
      </c>
      <c r="C11" s="75">
        <f>B11/$B$17*100</f>
        <v>79.185880774712842</v>
      </c>
      <c r="D11" s="4"/>
      <c r="G11" s="4"/>
    </row>
    <row r="12" spans="1:11" x14ac:dyDescent="0.25">
      <c r="A12" s="1" t="s">
        <v>39</v>
      </c>
      <c r="B12" s="3">
        <v>10017</v>
      </c>
      <c r="C12" s="37">
        <f>B12/$B$17*100</f>
        <v>13.997652385344178</v>
      </c>
      <c r="D12" s="4"/>
      <c r="G12" s="4"/>
    </row>
    <row r="13" spans="1:11" x14ac:dyDescent="0.25">
      <c r="A13" s="73" t="s">
        <v>41</v>
      </c>
      <c r="B13" s="74">
        <v>3376</v>
      </c>
      <c r="C13" s="75">
        <f>B13/$B$17*100</f>
        <v>4.7175875464632071</v>
      </c>
      <c r="D13" s="4"/>
      <c r="G13" s="4"/>
    </row>
    <row r="14" spans="1:11" x14ac:dyDescent="0.25">
      <c r="A14" s="1" t="s">
        <v>42</v>
      </c>
      <c r="B14" s="3">
        <v>78</v>
      </c>
      <c r="C14" s="37">
        <f>B14/$B$17*100</f>
        <v>0.1089963947346357</v>
      </c>
      <c r="D14" s="4"/>
      <c r="G14" s="4"/>
    </row>
    <row r="15" spans="1:11" x14ac:dyDescent="0.25">
      <c r="A15" s="76" t="s">
        <v>60</v>
      </c>
      <c r="B15" s="74">
        <v>1424</v>
      </c>
      <c r="C15" s="75">
        <f>B15/$B$17*100</f>
        <v>1.989882898745144</v>
      </c>
      <c r="D15" s="4"/>
      <c r="G15" s="4"/>
    </row>
    <row r="16" spans="1:11" ht="8.25" customHeight="1" x14ac:dyDescent="0.25">
      <c r="A16" s="25"/>
      <c r="B16" s="27"/>
      <c r="C16" s="28"/>
      <c r="D16" s="4"/>
      <c r="G16" s="4"/>
    </row>
    <row r="17" spans="1:7" ht="22.5" customHeight="1" x14ac:dyDescent="0.25">
      <c r="A17" s="71" t="s">
        <v>37</v>
      </c>
      <c r="B17" s="72">
        <f>SUM(B11:B15)</f>
        <v>71562</v>
      </c>
      <c r="C17" s="72">
        <f>SUM(C11:C15)</f>
        <v>100.00000000000001</v>
      </c>
      <c r="D17" s="4"/>
      <c r="G17" s="4"/>
    </row>
    <row r="18" spans="1:7" x14ac:dyDescent="0.25">
      <c r="D18" s="4"/>
    </row>
    <row r="19" spans="1:7" x14ac:dyDescent="0.25">
      <c r="D19" s="4"/>
    </row>
    <row r="20" spans="1:7" x14ac:dyDescent="0.25">
      <c r="D20" s="4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26"/>
  <sheetViews>
    <sheetView zoomScaleNormal="100" workbookViewId="0">
      <selection activeCell="D68" sqref="D68"/>
    </sheetView>
  </sheetViews>
  <sheetFormatPr baseColWidth="10" defaultColWidth="11.42578125" defaultRowHeight="15" x14ac:dyDescent="0.25"/>
  <cols>
    <col min="1" max="1" width="16" style="2" customWidth="1"/>
    <col min="2" max="2" width="14.140625" style="2" customWidth="1"/>
    <col min="3" max="3" width="12" style="2" customWidth="1"/>
    <col min="4" max="4" width="8.140625" style="2" customWidth="1"/>
    <col min="5" max="5" width="14.140625" style="2" customWidth="1"/>
    <col min="6" max="6" width="8.42578125" style="2" customWidth="1"/>
    <col min="7" max="7" width="11.42578125" style="2"/>
    <col min="8" max="8" width="10.7109375" style="2" customWidth="1"/>
    <col min="9" max="16384" width="11.42578125" style="2"/>
  </cols>
  <sheetData>
    <row r="2" spans="1:8" ht="17.25" x14ac:dyDescent="0.3">
      <c r="A2" s="6" t="s">
        <v>125</v>
      </c>
    </row>
    <row r="4" spans="1:8" ht="17.25" x14ac:dyDescent="0.3">
      <c r="A4" s="6" t="s">
        <v>123</v>
      </c>
    </row>
    <row r="6" spans="1:8" ht="17.25" customHeight="1" x14ac:dyDescent="0.25">
      <c r="A6" s="106" t="s">
        <v>103</v>
      </c>
      <c r="B6" s="106" t="s">
        <v>104</v>
      </c>
      <c r="C6" s="106" t="s">
        <v>105</v>
      </c>
      <c r="D6" s="106" t="s">
        <v>0</v>
      </c>
      <c r="E6" s="106" t="s">
        <v>106</v>
      </c>
      <c r="F6" s="106" t="s">
        <v>0</v>
      </c>
      <c r="G6" s="17"/>
      <c r="H6" s="15"/>
    </row>
    <row r="7" spans="1:8" ht="29.25" customHeight="1" x14ac:dyDescent="0.25">
      <c r="A7" s="106"/>
      <c r="B7" s="106"/>
      <c r="C7" s="106"/>
      <c r="D7" s="106"/>
      <c r="E7" s="106"/>
      <c r="F7" s="106"/>
      <c r="G7" s="109"/>
      <c r="H7" s="14"/>
    </row>
    <row r="8" spans="1:8" ht="6.75" customHeight="1" x14ac:dyDescent="0.25">
      <c r="A8" s="25"/>
      <c r="B8" s="25"/>
      <c r="C8" s="25"/>
      <c r="D8" s="25"/>
      <c r="E8" s="25"/>
      <c r="F8" s="25"/>
      <c r="G8" s="109"/>
      <c r="H8" s="11"/>
    </row>
    <row r="9" spans="1:8" x14ac:dyDescent="0.25">
      <c r="A9" s="87" t="s">
        <v>52</v>
      </c>
      <c r="B9" s="88" t="s">
        <v>56</v>
      </c>
      <c r="C9" s="74">
        <v>3155</v>
      </c>
      <c r="D9" s="89">
        <f>C9/$C$17*100</f>
        <v>74.375294672324372</v>
      </c>
      <c r="E9" s="74">
        <v>5678</v>
      </c>
      <c r="F9" s="89">
        <f>E9/$E$17*100</f>
        <v>7.9343785808110452</v>
      </c>
      <c r="G9" s="16">
        <v>73.975745657161582</v>
      </c>
      <c r="H9" s="16">
        <v>7.0281443790745746</v>
      </c>
    </row>
    <row r="10" spans="1:8" ht="9" customHeight="1" x14ac:dyDescent="0.25">
      <c r="A10" s="30"/>
      <c r="B10" s="31"/>
      <c r="C10" s="29"/>
      <c r="D10" s="33"/>
      <c r="E10" s="29"/>
      <c r="F10" s="33"/>
      <c r="G10" s="16"/>
      <c r="H10" s="16"/>
    </row>
    <row r="11" spans="1:8" x14ac:dyDescent="0.25">
      <c r="A11" s="87" t="s">
        <v>53</v>
      </c>
      <c r="B11" s="88" t="s">
        <v>57</v>
      </c>
      <c r="C11" s="74">
        <v>669</v>
      </c>
      <c r="D11" s="89">
        <f>C11/$C$17*100</f>
        <v>15.770862800565771</v>
      </c>
      <c r="E11" s="74">
        <v>9153</v>
      </c>
      <c r="F11" s="89">
        <f>E11/$E$17*100</f>
        <v>12.790307705206674</v>
      </c>
      <c r="G11" s="16">
        <v>15.732546705998033</v>
      </c>
      <c r="H11" s="16">
        <v>13.583240578788361</v>
      </c>
    </row>
    <row r="12" spans="1:8" ht="7.5" customHeight="1" x14ac:dyDescent="0.25">
      <c r="A12" s="30"/>
      <c r="B12" s="31"/>
      <c r="C12" s="29"/>
      <c r="D12" s="33"/>
      <c r="E12" s="29"/>
      <c r="F12" s="33"/>
      <c r="G12" s="16"/>
      <c r="H12" s="16"/>
    </row>
    <row r="13" spans="1:8" x14ac:dyDescent="0.25">
      <c r="A13" s="87" t="s">
        <v>54</v>
      </c>
      <c r="B13" s="88" t="s">
        <v>58</v>
      </c>
      <c r="C13" s="74">
        <v>285</v>
      </c>
      <c r="D13" s="89">
        <f>C13/$C$17*100</f>
        <v>6.7185289957567189</v>
      </c>
      <c r="E13" s="74">
        <v>15919</v>
      </c>
      <c r="F13" s="89">
        <v>22.3</v>
      </c>
      <c r="G13" s="16">
        <v>6.9157653228449689</v>
      </c>
      <c r="H13" s="16">
        <v>22.964700270313244</v>
      </c>
    </row>
    <row r="14" spans="1:8" ht="9" customHeight="1" x14ac:dyDescent="0.25">
      <c r="A14" s="30"/>
      <c r="B14" s="31"/>
      <c r="C14" s="29"/>
      <c r="D14" s="33"/>
      <c r="E14" s="29"/>
      <c r="F14" s="33"/>
      <c r="G14" s="16"/>
      <c r="H14" s="16"/>
    </row>
    <row r="15" spans="1:8" x14ac:dyDescent="0.25">
      <c r="A15" s="87" t="s">
        <v>55</v>
      </c>
      <c r="B15" s="88" t="s">
        <v>59</v>
      </c>
      <c r="C15" s="74">
        <v>133</v>
      </c>
      <c r="D15" s="89">
        <f>C15/$C$17*100</f>
        <v>3.1353135313531353</v>
      </c>
      <c r="E15" s="74">
        <v>40812</v>
      </c>
      <c r="F15" s="89">
        <f>E15/$E$17*100</f>
        <v>57.030267460383996</v>
      </c>
      <c r="G15" s="16">
        <v>3.3759423139954112</v>
      </c>
      <c r="H15" s="16">
        <v>56.423914771823824</v>
      </c>
    </row>
    <row r="16" spans="1:8" ht="6" customHeight="1" x14ac:dyDescent="0.25">
      <c r="A16" s="34"/>
      <c r="B16" s="26"/>
      <c r="C16" s="29"/>
      <c r="D16" s="32"/>
      <c r="E16" s="29"/>
      <c r="F16" s="32"/>
      <c r="G16" s="11"/>
      <c r="H16" s="11"/>
    </row>
    <row r="17" spans="1:7" ht="19.5" customHeight="1" x14ac:dyDescent="0.25">
      <c r="A17" s="82" t="s">
        <v>37</v>
      </c>
      <c r="B17" s="82"/>
      <c r="C17" s="83">
        <f>C9+C11+C13+C15</f>
        <v>4242</v>
      </c>
      <c r="D17" s="86">
        <f>D9+D11+D13+D15</f>
        <v>99.999999999999986</v>
      </c>
      <c r="E17" s="83">
        <f>E9+E11+E13+E15</f>
        <v>71562</v>
      </c>
      <c r="F17" s="86">
        <f>F9+F11+F13+F15</f>
        <v>100.05495374640171</v>
      </c>
      <c r="G17" s="96"/>
    </row>
    <row r="18" spans="1:7" ht="15.75" x14ac:dyDescent="0.25">
      <c r="A18" s="7"/>
      <c r="B18" s="7"/>
      <c r="C18" s="7"/>
      <c r="D18" s="95"/>
      <c r="E18" s="7"/>
      <c r="F18" s="95"/>
    </row>
    <row r="19" spans="1:7" hidden="1" x14ac:dyDescent="0.25">
      <c r="D19" s="4"/>
      <c r="F19" s="4"/>
    </row>
    <row r="20" spans="1:7" x14ac:dyDescent="0.25">
      <c r="D20" s="45"/>
      <c r="F20" s="4"/>
    </row>
    <row r="21" spans="1:7" x14ac:dyDescent="0.25">
      <c r="D21" s="45"/>
      <c r="F21" s="4"/>
    </row>
    <row r="22" spans="1:7" x14ac:dyDescent="0.25">
      <c r="D22" s="45"/>
      <c r="F22" s="4"/>
    </row>
    <row r="23" spans="1:7" x14ac:dyDescent="0.25">
      <c r="D23" s="45"/>
    </row>
    <row r="24" spans="1:7" x14ac:dyDescent="0.25">
      <c r="D24" s="45"/>
    </row>
    <row r="25" spans="1:7" x14ac:dyDescent="0.25">
      <c r="D25" s="13"/>
    </row>
    <row r="26" spans="1:7" x14ac:dyDescent="0.25">
      <c r="D26" s="13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50"/>
  <sheetViews>
    <sheetView zoomScaleNormal="100" workbookViewId="0">
      <selection activeCell="C54" sqref="C54"/>
    </sheetView>
  </sheetViews>
  <sheetFormatPr baseColWidth="10" defaultColWidth="11.42578125" defaultRowHeight="15" x14ac:dyDescent="0.25"/>
  <cols>
    <col min="1" max="1" width="39.28515625" style="47" customWidth="1"/>
    <col min="2" max="2" width="15.85546875" style="47" customWidth="1"/>
    <col min="3" max="3" width="16.28515625" style="47" customWidth="1"/>
    <col min="4" max="4" width="18.140625" style="47" bestFit="1" customWidth="1"/>
    <col min="5" max="5" width="18.7109375" style="47" bestFit="1" customWidth="1"/>
    <col min="6" max="16384" width="11.42578125" style="47"/>
  </cols>
  <sheetData>
    <row r="2" spans="1:8" ht="19.5" customHeight="1" x14ac:dyDescent="0.3">
      <c r="A2" s="46" t="s">
        <v>120</v>
      </c>
    </row>
    <row r="4" spans="1:8" ht="17.25" x14ac:dyDescent="0.3">
      <c r="A4" s="46" t="s">
        <v>121</v>
      </c>
    </row>
    <row r="6" spans="1:8" ht="16.5" customHeight="1" x14ac:dyDescent="0.25">
      <c r="A6" s="106" t="s">
        <v>107</v>
      </c>
      <c r="B6" s="106" t="s">
        <v>119</v>
      </c>
      <c r="C6" s="106" t="s">
        <v>143</v>
      </c>
      <c r="E6" s="48"/>
      <c r="F6" s="48"/>
      <c r="G6" s="48"/>
      <c r="H6" s="48"/>
    </row>
    <row r="7" spans="1:8" ht="18" customHeight="1" x14ac:dyDescent="0.25">
      <c r="A7" s="106"/>
      <c r="B7" s="106"/>
      <c r="C7" s="106"/>
    </row>
    <row r="8" spans="1:8" ht="27.75" customHeight="1" x14ac:dyDescent="0.25">
      <c r="A8" s="106"/>
      <c r="B8" s="106"/>
      <c r="C8" s="106"/>
      <c r="D8" s="49" t="s">
        <v>90</v>
      </c>
      <c r="E8" s="49" t="s">
        <v>91</v>
      </c>
      <c r="F8" s="70"/>
    </row>
    <row r="9" spans="1:8" ht="8.25" customHeight="1" x14ac:dyDescent="0.25">
      <c r="A9" s="50"/>
      <c r="B9" s="50"/>
      <c r="C9" s="50"/>
      <c r="D9" s="51"/>
      <c r="E9" s="52"/>
      <c r="F9" s="70"/>
    </row>
    <row r="10" spans="1:8" x14ac:dyDescent="0.25">
      <c r="A10" s="90" t="s">
        <v>33</v>
      </c>
      <c r="B10" s="91">
        <v>50940.682002048088</v>
      </c>
      <c r="C10" s="91">
        <v>8360433.0397149809</v>
      </c>
      <c r="D10" s="53">
        <f>B10*100/$B$17</f>
        <v>1.6412888488593644</v>
      </c>
      <c r="E10" s="53">
        <f>C10*100/$C$17</f>
        <v>1.9028859270913201</v>
      </c>
    </row>
    <row r="11" spans="1:8" x14ac:dyDescent="0.25">
      <c r="A11" s="54" t="s">
        <v>49</v>
      </c>
      <c r="B11" s="55">
        <v>2248736.8010377907</v>
      </c>
      <c r="C11" s="55">
        <v>302108091.13470089</v>
      </c>
      <c r="D11" s="53">
        <f t="shared" ref="D11:D16" si="0">B11*100/$B$17</f>
        <v>72.453420144917061</v>
      </c>
      <c r="E11" s="53">
        <f t="shared" ref="E11:E16" si="1">C11*100/$C$17</f>
        <v>68.761657721529062</v>
      </c>
    </row>
    <row r="12" spans="1:8" x14ac:dyDescent="0.25">
      <c r="A12" s="90" t="s">
        <v>34</v>
      </c>
      <c r="B12" s="91">
        <v>32806.19308057156</v>
      </c>
      <c r="C12" s="91">
        <v>5379415.9101211131</v>
      </c>
      <c r="D12" s="53">
        <f t="shared" si="0"/>
        <v>1.0570027090431278</v>
      </c>
      <c r="E12" s="53">
        <f t="shared" si="1"/>
        <v>1.224388112758521</v>
      </c>
    </row>
    <row r="13" spans="1:8" x14ac:dyDescent="0.25">
      <c r="A13" s="54" t="s">
        <v>36</v>
      </c>
      <c r="B13" s="55">
        <v>20432.071228269931</v>
      </c>
      <c r="C13" s="55">
        <v>1833312.7381943781</v>
      </c>
      <c r="D13" s="53">
        <f t="shared" si="0"/>
        <v>0.65831334305087263</v>
      </c>
      <c r="E13" s="53">
        <f t="shared" si="1"/>
        <v>0.41727324325131682</v>
      </c>
    </row>
    <row r="14" spans="1:8" x14ac:dyDescent="0.25">
      <c r="A14" s="90" t="s">
        <v>35</v>
      </c>
      <c r="B14" s="91">
        <v>719028.38291099644</v>
      </c>
      <c r="C14" s="91">
        <v>119934419.85862395</v>
      </c>
      <c r="D14" s="53">
        <f t="shared" si="0"/>
        <v>23.166813252279422</v>
      </c>
      <c r="E14" s="53">
        <f t="shared" si="1"/>
        <v>27.297810847680402</v>
      </c>
    </row>
    <row r="15" spans="1:8" ht="34.5" customHeight="1" x14ac:dyDescent="0.25">
      <c r="A15" s="56" t="s">
        <v>38</v>
      </c>
      <c r="B15" s="57">
        <v>31755.869740323145</v>
      </c>
      <c r="C15" s="57">
        <v>1739777.9364557143</v>
      </c>
      <c r="D15" s="53">
        <f t="shared" si="0"/>
        <v>1.0231617018501513</v>
      </c>
      <c r="E15" s="53">
        <f t="shared" si="1"/>
        <v>0.39598414768936641</v>
      </c>
    </row>
    <row r="16" spans="1:8" ht="8.25" customHeight="1" x14ac:dyDescent="0.25">
      <c r="A16" s="50"/>
      <c r="B16" s="58"/>
      <c r="C16" s="58"/>
      <c r="D16" s="53">
        <f t="shared" si="0"/>
        <v>0</v>
      </c>
      <c r="E16" s="53">
        <f t="shared" si="1"/>
        <v>0</v>
      </c>
      <c r="F16" s="70"/>
    </row>
    <row r="17" spans="1:6" ht="24" customHeight="1" x14ac:dyDescent="0.25">
      <c r="A17" s="79" t="s">
        <v>51</v>
      </c>
      <c r="B17" s="72">
        <f>SUM(B10:B15)</f>
        <v>3103700</v>
      </c>
      <c r="C17" s="72">
        <f>SUM(C10:C15)</f>
        <v>439355450.61781108</v>
      </c>
      <c r="D17" s="53">
        <f>SUM(D10:D15)</f>
        <v>100.00000000000001</v>
      </c>
      <c r="E17" s="53">
        <f>SUM(E10:E15)</f>
        <v>99.999999999999986</v>
      </c>
      <c r="F17" s="70"/>
    </row>
    <row r="18" spans="1:6" x14ac:dyDescent="0.25">
      <c r="A18" s="59" t="s">
        <v>131</v>
      </c>
      <c r="D18" s="60"/>
      <c r="E18" s="60"/>
    </row>
    <row r="19" spans="1:6" x14ac:dyDescent="0.25">
      <c r="C19" s="60"/>
      <c r="D19" s="60"/>
      <c r="E19" s="60"/>
    </row>
    <row r="20" spans="1:6" x14ac:dyDescent="0.25">
      <c r="C20" s="60"/>
      <c r="D20" s="60"/>
      <c r="E20" s="60"/>
    </row>
    <row r="21" spans="1:6" x14ac:dyDescent="0.25">
      <c r="A21" s="51" t="s">
        <v>93</v>
      </c>
      <c r="C21" s="60"/>
      <c r="D21" s="60"/>
      <c r="E21" s="60"/>
    </row>
    <row r="22" spans="1:6" ht="15" customHeight="1" x14ac:dyDescent="0.25">
      <c r="A22" s="109" t="s">
        <v>92</v>
      </c>
      <c r="C22" s="60"/>
      <c r="D22" s="60"/>
      <c r="E22" s="60"/>
    </row>
    <row r="23" spans="1:6" ht="15" customHeight="1" x14ac:dyDescent="0.25">
      <c r="A23" s="109"/>
      <c r="C23" s="60"/>
      <c r="D23" s="61"/>
      <c r="E23" s="60"/>
    </row>
    <row r="24" spans="1:6" x14ac:dyDescent="0.25">
      <c r="A24" s="20"/>
      <c r="C24" s="60"/>
      <c r="D24" s="61"/>
      <c r="E24" s="61"/>
    </row>
    <row r="25" spans="1:6" x14ac:dyDescent="0.25">
      <c r="B25" s="55"/>
      <c r="C25" s="55"/>
      <c r="D25" s="61"/>
      <c r="E25" s="61"/>
    </row>
    <row r="26" spans="1:6" x14ac:dyDescent="0.25">
      <c r="B26" s="55"/>
      <c r="C26" s="55"/>
    </row>
    <row r="27" spans="1:6" x14ac:dyDescent="0.25">
      <c r="B27" s="55"/>
      <c r="C27" s="55"/>
    </row>
    <row r="28" spans="1:6" x14ac:dyDescent="0.25">
      <c r="A28" s="62"/>
      <c r="B28" s="55"/>
      <c r="C28" s="55"/>
    </row>
    <row r="29" spans="1:6" x14ac:dyDescent="0.25">
      <c r="A29" s="63"/>
      <c r="B29" s="64"/>
      <c r="C29" s="64"/>
    </row>
    <row r="30" spans="1:6" ht="15.75" x14ac:dyDescent="0.25">
      <c r="A30" s="36"/>
      <c r="B30" s="43"/>
      <c r="C30" s="43"/>
    </row>
    <row r="31" spans="1:6" x14ac:dyDescent="0.25">
      <c r="A31" s="51"/>
    </row>
    <row r="32" spans="1:6" x14ac:dyDescent="0.25">
      <c r="A32" s="51"/>
    </row>
    <row r="33" spans="1:3" x14ac:dyDescent="0.25">
      <c r="A33" s="51"/>
      <c r="B33" s="65"/>
      <c r="C33" s="65"/>
    </row>
    <row r="41" spans="1:3" x14ac:dyDescent="0.25">
      <c r="A41" s="66"/>
    </row>
    <row r="42" spans="1:3" x14ac:dyDescent="0.25">
      <c r="A42" s="66"/>
    </row>
    <row r="43" spans="1:3" x14ac:dyDescent="0.25">
      <c r="A43" s="66"/>
    </row>
    <row r="44" spans="1:3" x14ac:dyDescent="0.25">
      <c r="A44" s="67"/>
    </row>
    <row r="50" spans="2:2" x14ac:dyDescent="0.25">
      <c r="B50" s="68"/>
    </row>
  </sheetData>
  <mergeCells count="4">
    <mergeCell ref="A6:A8"/>
    <mergeCell ref="B6:B8"/>
    <mergeCell ref="C6:C8"/>
    <mergeCell ref="A22:A23"/>
  </mergeCells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zoomScaleNormal="100" workbookViewId="0">
      <selection activeCell="C50" sqref="C50"/>
    </sheetView>
  </sheetViews>
  <sheetFormatPr baseColWidth="10" defaultColWidth="11.42578125" defaultRowHeight="15" x14ac:dyDescent="0.25"/>
  <cols>
    <col min="1" max="1" width="35.5703125" style="2" customWidth="1"/>
    <col min="2" max="2" width="14.42578125" style="2" customWidth="1"/>
    <col min="3" max="3" width="12.28515625" style="2" customWidth="1"/>
    <col min="4" max="4" width="9.85546875" style="2" customWidth="1"/>
    <col min="5" max="16384" width="11.42578125" style="2"/>
  </cols>
  <sheetData>
    <row r="1" spans="1:11" x14ac:dyDescent="0.25">
      <c r="D1" s="1"/>
      <c r="E1" s="1"/>
      <c r="F1" s="1"/>
      <c r="G1" s="1"/>
      <c r="H1" s="1"/>
      <c r="I1" s="1"/>
      <c r="J1" s="1"/>
      <c r="K1" s="1"/>
    </row>
    <row r="2" spans="1:11" ht="17.25" x14ac:dyDescent="0.3">
      <c r="A2" s="6" t="s">
        <v>135</v>
      </c>
      <c r="B2" s="6"/>
      <c r="C2" s="6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3">
      <c r="A3" s="18" t="s">
        <v>110</v>
      </c>
      <c r="B3" s="18"/>
      <c r="C3" s="18"/>
      <c r="D3" s="1"/>
      <c r="E3" s="1"/>
      <c r="F3" s="1"/>
      <c r="G3" s="1"/>
      <c r="H3" s="1"/>
      <c r="I3" s="1"/>
      <c r="J3" s="1"/>
      <c r="K3" s="1"/>
    </row>
    <row r="4" spans="1:11" x14ac:dyDescent="0.25">
      <c r="D4" s="1"/>
      <c r="E4" s="1"/>
      <c r="F4" s="1"/>
      <c r="G4" s="1"/>
      <c r="H4" s="1"/>
      <c r="I4" s="1"/>
      <c r="J4" s="1"/>
      <c r="K4" s="1"/>
    </row>
    <row r="5" spans="1:11" ht="37.5" customHeight="1" x14ac:dyDescent="0.25">
      <c r="A5" s="71" t="s">
        <v>126</v>
      </c>
      <c r="B5" s="71" t="s">
        <v>101</v>
      </c>
      <c r="C5" s="71" t="s">
        <v>0</v>
      </c>
      <c r="D5" s="1"/>
      <c r="F5" s="1"/>
      <c r="G5" s="1"/>
      <c r="H5" s="1"/>
      <c r="I5" s="1"/>
      <c r="J5" s="1"/>
      <c r="K5" s="1"/>
    </row>
    <row r="6" spans="1:11" ht="6.75" customHeight="1" x14ac:dyDescent="0.25">
      <c r="A6" s="25" t="s">
        <v>32</v>
      </c>
      <c r="B6" s="25"/>
      <c r="C6" s="26"/>
      <c r="D6" s="1"/>
      <c r="F6" s="1"/>
      <c r="G6" s="1"/>
      <c r="H6" s="1"/>
      <c r="I6" s="1"/>
      <c r="J6" s="1"/>
      <c r="K6" s="1"/>
    </row>
    <row r="7" spans="1:11" x14ac:dyDescent="0.25">
      <c r="A7" s="73" t="s">
        <v>33</v>
      </c>
      <c r="B7" s="74">
        <v>1300</v>
      </c>
      <c r="C7" s="75">
        <f t="shared" ref="C7:C12" si="0">B7/$B$14*100</f>
        <v>1.816606578910595</v>
      </c>
      <c r="D7" s="4"/>
      <c r="F7" s="1"/>
      <c r="G7" s="1"/>
      <c r="H7" s="1"/>
      <c r="I7" s="1"/>
      <c r="J7" s="1"/>
      <c r="K7" s="1"/>
    </row>
    <row r="8" spans="1:11" x14ac:dyDescent="0.25">
      <c r="A8" s="1" t="s">
        <v>49</v>
      </c>
      <c r="B8" s="3">
        <v>50686</v>
      </c>
      <c r="C8" s="37">
        <f t="shared" si="0"/>
        <v>70.828093122048017</v>
      </c>
      <c r="D8" s="4"/>
      <c r="F8" s="1"/>
      <c r="G8" s="1"/>
      <c r="H8" s="1"/>
      <c r="I8" s="1"/>
      <c r="J8" s="1"/>
    </row>
    <row r="9" spans="1:11" x14ac:dyDescent="0.25">
      <c r="A9" s="73" t="s">
        <v>34</v>
      </c>
      <c r="B9" s="74">
        <v>447</v>
      </c>
      <c r="C9" s="75">
        <f t="shared" si="0"/>
        <v>0.62463318521002764</v>
      </c>
      <c r="D9" s="4"/>
      <c r="F9" s="1"/>
      <c r="G9" s="1"/>
      <c r="H9" s="1"/>
      <c r="I9" s="1"/>
      <c r="J9" s="1"/>
    </row>
    <row r="10" spans="1:11" x14ac:dyDescent="0.25">
      <c r="A10" s="1" t="s">
        <v>36</v>
      </c>
      <c r="B10" s="3">
        <v>49</v>
      </c>
      <c r="C10" s="37">
        <f t="shared" si="0"/>
        <v>6.8472094128168584E-2</v>
      </c>
      <c r="D10" s="4"/>
      <c r="F10" s="1"/>
      <c r="G10" s="1"/>
      <c r="H10" s="1"/>
      <c r="I10" s="1"/>
      <c r="J10" s="1"/>
    </row>
    <row r="11" spans="1:11" x14ac:dyDescent="0.25">
      <c r="A11" s="73" t="s">
        <v>35</v>
      </c>
      <c r="B11" s="74">
        <v>9983</v>
      </c>
      <c r="C11" s="75">
        <f t="shared" si="0"/>
        <v>13.950141136357285</v>
      </c>
      <c r="D11" s="4"/>
      <c r="F11" s="1"/>
      <c r="G11" s="1"/>
      <c r="H11" s="1"/>
      <c r="I11" s="1"/>
      <c r="J11" s="1"/>
    </row>
    <row r="12" spans="1:11" x14ac:dyDescent="0.25">
      <c r="A12" s="40" t="s">
        <v>132</v>
      </c>
      <c r="B12" s="38">
        <v>9097</v>
      </c>
      <c r="C12" s="39">
        <f t="shared" si="0"/>
        <v>12.712053883345909</v>
      </c>
      <c r="D12" s="4"/>
      <c r="F12" s="1"/>
      <c r="G12" s="1"/>
      <c r="H12" s="1"/>
      <c r="I12" s="1"/>
      <c r="J12" s="1"/>
    </row>
    <row r="13" spans="1:11" ht="7.5" customHeight="1" x14ac:dyDescent="0.25">
      <c r="A13" s="25"/>
      <c r="B13" s="27"/>
      <c r="C13" s="28"/>
      <c r="D13" s="1"/>
      <c r="F13" s="1"/>
      <c r="G13" s="1"/>
      <c r="H13" s="1"/>
      <c r="I13" s="1"/>
      <c r="J13" s="1"/>
    </row>
    <row r="14" spans="1:11" ht="21" customHeight="1" x14ac:dyDescent="0.25">
      <c r="A14" s="71" t="s">
        <v>37</v>
      </c>
      <c r="B14" s="77">
        <f>SUM(B7:B12)</f>
        <v>71562</v>
      </c>
      <c r="C14" s="77">
        <f>SUM(C7:C12)</f>
        <v>100</v>
      </c>
      <c r="D14" s="1"/>
      <c r="F14" s="1"/>
      <c r="G14" s="1"/>
      <c r="H14" s="1"/>
      <c r="I14" s="1"/>
      <c r="J14" s="1"/>
      <c r="K14" s="1"/>
    </row>
    <row r="15" spans="1:11" x14ac:dyDescent="0.25">
      <c r="D15" s="1"/>
    </row>
    <row r="16" spans="1:11" x14ac:dyDescent="0.25">
      <c r="A16" s="21" t="s">
        <v>133</v>
      </c>
    </row>
    <row r="17" spans="1:6" x14ac:dyDescent="0.25">
      <c r="F17" s="1"/>
    </row>
    <row r="18" spans="1:6" x14ac:dyDescent="0.25">
      <c r="F18" s="1"/>
    </row>
    <row r="19" spans="1:6" x14ac:dyDescent="0.25">
      <c r="A19" s="20"/>
      <c r="B19" s="20"/>
      <c r="F19" s="1"/>
    </row>
    <row r="20" spans="1:6" x14ac:dyDescent="0.25">
      <c r="A20" s="20"/>
      <c r="B20" s="20"/>
      <c r="F20" s="1"/>
    </row>
    <row r="21" spans="1:6" x14ac:dyDescent="0.25">
      <c r="A21" s="20"/>
      <c r="B21" s="20"/>
      <c r="F21" s="1"/>
    </row>
    <row r="22" spans="1:6" x14ac:dyDescent="0.25">
      <c r="A22" s="20"/>
      <c r="B22" s="20"/>
    </row>
    <row r="23" spans="1:6" x14ac:dyDescent="0.25">
      <c r="A23" s="20"/>
      <c r="B23" s="20"/>
    </row>
    <row r="24" spans="1:6" x14ac:dyDescent="0.25">
      <c r="A24" s="20"/>
      <c r="B24" s="20"/>
    </row>
    <row r="25" spans="1:6" x14ac:dyDescent="0.25">
      <c r="A25" s="20"/>
      <c r="B25" s="20"/>
    </row>
  </sheetData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3"/>
  <sheetViews>
    <sheetView zoomScaleNormal="100" workbookViewId="0">
      <selection activeCell="E69" sqref="E69"/>
    </sheetView>
  </sheetViews>
  <sheetFormatPr baseColWidth="10" defaultColWidth="11.42578125" defaultRowHeight="15" x14ac:dyDescent="0.25"/>
  <cols>
    <col min="1" max="1" width="24" style="2" customWidth="1"/>
    <col min="2" max="2" width="11.5703125" style="2" customWidth="1"/>
    <col min="3" max="3" width="12.85546875" style="2" customWidth="1"/>
    <col min="4" max="5" width="13.42578125" style="2" customWidth="1"/>
    <col min="6" max="6" width="15.42578125" style="2" customWidth="1"/>
    <col min="7" max="7" width="12.5703125" style="2" customWidth="1"/>
    <col min="8" max="16384" width="11.42578125" style="2"/>
  </cols>
  <sheetData>
    <row r="2" spans="1:9" ht="17.25" x14ac:dyDescent="0.3">
      <c r="A2" s="6" t="s">
        <v>112</v>
      </c>
      <c r="B2" s="6"/>
      <c r="C2" s="6"/>
      <c r="D2" s="6"/>
      <c r="E2" s="6"/>
      <c r="F2" s="6"/>
      <c r="G2" s="6"/>
    </row>
    <row r="3" spans="1:9" ht="17.25" x14ac:dyDescent="0.3">
      <c r="A3" s="6" t="s">
        <v>113</v>
      </c>
      <c r="B3" s="6"/>
      <c r="C3" s="6"/>
      <c r="D3" s="6"/>
      <c r="E3" s="6"/>
      <c r="F3" s="6"/>
      <c r="G3" s="6"/>
    </row>
    <row r="5" spans="1:9" ht="20.25" customHeight="1" x14ac:dyDescent="0.25">
      <c r="A5" s="99" t="s">
        <v>95</v>
      </c>
      <c r="B5" s="100" t="s">
        <v>96</v>
      </c>
      <c r="C5" s="100"/>
      <c r="D5" s="100"/>
      <c r="E5" s="100"/>
      <c r="F5" s="100"/>
      <c r="G5" s="100"/>
    </row>
    <row r="6" spans="1:9" ht="19.5" customHeight="1" x14ac:dyDescent="0.25">
      <c r="A6" s="99"/>
      <c r="B6" s="78" t="s">
        <v>43</v>
      </c>
      <c r="C6" s="78" t="s">
        <v>44</v>
      </c>
      <c r="D6" s="78" t="s">
        <v>45</v>
      </c>
      <c r="E6" s="78" t="s">
        <v>46</v>
      </c>
      <c r="F6" s="78" t="s">
        <v>142</v>
      </c>
      <c r="G6" s="78" t="s">
        <v>37</v>
      </c>
    </row>
    <row r="7" spans="1:9" ht="8.25" customHeight="1" x14ac:dyDescent="0.25">
      <c r="A7" s="25"/>
      <c r="B7" s="35"/>
      <c r="C7" s="35"/>
      <c r="D7" s="26"/>
      <c r="E7" s="26"/>
      <c r="F7" s="35"/>
      <c r="G7" s="35"/>
    </row>
    <row r="8" spans="1:9" x14ac:dyDescent="0.25">
      <c r="A8" s="80" t="s">
        <v>1</v>
      </c>
      <c r="B8" s="81">
        <v>408</v>
      </c>
      <c r="C8" s="81">
        <v>120</v>
      </c>
      <c r="D8" s="81">
        <v>0</v>
      </c>
      <c r="E8" s="81">
        <v>1</v>
      </c>
      <c r="F8" s="81">
        <v>0</v>
      </c>
      <c r="G8" s="92">
        <f t="shared" ref="G8:G39" si="0">SUM(B8:F8)</f>
        <v>529</v>
      </c>
      <c r="H8" s="11" t="s">
        <v>61</v>
      </c>
    </row>
    <row r="9" spans="1:9" x14ac:dyDescent="0.25">
      <c r="A9" s="21" t="s">
        <v>2</v>
      </c>
      <c r="B9" s="3">
        <v>518</v>
      </c>
      <c r="C9" s="3">
        <v>542</v>
      </c>
      <c r="D9" s="3">
        <v>1</v>
      </c>
      <c r="E9" s="3">
        <v>1</v>
      </c>
      <c r="F9" s="3">
        <v>0</v>
      </c>
      <c r="G9" s="93">
        <f t="shared" si="0"/>
        <v>1062</v>
      </c>
      <c r="H9" s="11" t="s">
        <v>62</v>
      </c>
    </row>
    <row r="10" spans="1:9" x14ac:dyDescent="0.25">
      <c r="A10" s="80" t="s">
        <v>3</v>
      </c>
      <c r="B10" s="81">
        <v>284</v>
      </c>
      <c r="C10" s="81">
        <v>377</v>
      </c>
      <c r="D10" s="81">
        <v>0</v>
      </c>
      <c r="E10" s="81">
        <v>0</v>
      </c>
      <c r="F10" s="81">
        <v>0</v>
      </c>
      <c r="G10" s="92">
        <f t="shared" si="0"/>
        <v>661</v>
      </c>
      <c r="H10" s="11" t="s">
        <v>63</v>
      </c>
    </row>
    <row r="11" spans="1:9" x14ac:dyDescent="0.25">
      <c r="A11" s="21" t="s">
        <v>4</v>
      </c>
      <c r="B11" s="3">
        <v>159</v>
      </c>
      <c r="C11" s="3">
        <v>70</v>
      </c>
      <c r="D11" s="3">
        <v>0</v>
      </c>
      <c r="E11" s="3">
        <v>0</v>
      </c>
      <c r="F11" s="3">
        <v>0</v>
      </c>
      <c r="G11" s="93">
        <f t="shared" si="0"/>
        <v>229</v>
      </c>
      <c r="H11" s="11" t="s">
        <v>140</v>
      </c>
    </row>
    <row r="12" spans="1:9" x14ac:dyDescent="0.25">
      <c r="A12" s="80" t="s">
        <v>7</v>
      </c>
      <c r="B12" s="81">
        <v>988</v>
      </c>
      <c r="C12" s="81">
        <v>656</v>
      </c>
      <c r="D12" s="81">
        <v>0</v>
      </c>
      <c r="E12" s="81">
        <v>0</v>
      </c>
      <c r="F12" s="81">
        <v>0</v>
      </c>
      <c r="G12" s="92">
        <f t="shared" si="0"/>
        <v>1644</v>
      </c>
      <c r="H12" s="11" t="s">
        <v>64</v>
      </c>
    </row>
    <row r="13" spans="1:9" x14ac:dyDescent="0.25">
      <c r="A13" s="21" t="s">
        <v>8</v>
      </c>
      <c r="B13" s="3">
        <v>310</v>
      </c>
      <c r="C13" s="3">
        <v>187</v>
      </c>
      <c r="D13" s="3">
        <v>1</v>
      </c>
      <c r="E13" s="3">
        <v>0</v>
      </c>
      <c r="F13" s="3">
        <v>0</v>
      </c>
      <c r="G13" s="93">
        <f t="shared" si="0"/>
        <v>498</v>
      </c>
      <c r="H13" s="11" t="s">
        <v>65</v>
      </c>
    </row>
    <row r="14" spans="1:9" x14ac:dyDescent="0.25">
      <c r="A14" s="80" t="s">
        <v>138</v>
      </c>
      <c r="B14" s="81">
        <v>24101</v>
      </c>
      <c r="C14" s="81">
        <v>4279</v>
      </c>
      <c r="D14" s="81">
        <v>10</v>
      </c>
      <c r="E14" s="81">
        <v>0</v>
      </c>
      <c r="F14" s="81">
        <v>33</v>
      </c>
      <c r="G14" s="92">
        <f t="shared" si="0"/>
        <v>28423</v>
      </c>
      <c r="H14" s="11" t="s">
        <v>139</v>
      </c>
    </row>
    <row r="15" spans="1:9" x14ac:dyDescent="0.25">
      <c r="A15" s="21" t="s">
        <v>5</v>
      </c>
      <c r="B15" s="3">
        <v>903</v>
      </c>
      <c r="C15" s="3">
        <v>143</v>
      </c>
      <c r="D15" s="3">
        <v>0</v>
      </c>
      <c r="E15" s="3">
        <v>0</v>
      </c>
      <c r="F15" s="3">
        <v>0</v>
      </c>
      <c r="G15" s="93">
        <f t="shared" si="0"/>
        <v>1046</v>
      </c>
      <c r="H15" s="11" t="s">
        <v>66</v>
      </c>
      <c r="I15" s="10"/>
    </row>
    <row r="16" spans="1:9" x14ac:dyDescent="0.25">
      <c r="A16" s="80" t="s">
        <v>6</v>
      </c>
      <c r="B16" s="81">
        <v>45</v>
      </c>
      <c r="C16" s="81">
        <v>85</v>
      </c>
      <c r="D16" s="81">
        <v>0</v>
      </c>
      <c r="E16" s="81">
        <v>0</v>
      </c>
      <c r="F16" s="81">
        <v>0</v>
      </c>
      <c r="G16" s="92">
        <f t="shared" si="0"/>
        <v>130</v>
      </c>
      <c r="H16" s="11" t="s">
        <v>67</v>
      </c>
    </row>
    <row r="17" spans="1:8" x14ac:dyDescent="0.25">
      <c r="A17" s="21" t="s">
        <v>9</v>
      </c>
      <c r="B17" s="3">
        <v>350</v>
      </c>
      <c r="C17" s="3">
        <v>36</v>
      </c>
      <c r="D17" s="3">
        <v>0</v>
      </c>
      <c r="E17" s="3">
        <v>0</v>
      </c>
      <c r="F17" s="3">
        <v>0</v>
      </c>
      <c r="G17" s="93">
        <f t="shared" si="0"/>
        <v>386</v>
      </c>
      <c r="H17" s="11" t="s">
        <v>68</v>
      </c>
    </row>
    <row r="18" spans="1:8" x14ac:dyDescent="0.25">
      <c r="A18" s="80" t="s">
        <v>31</v>
      </c>
      <c r="B18" s="81">
        <v>3823</v>
      </c>
      <c r="C18" s="81">
        <v>253</v>
      </c>
      <c r="D18" s="81">
        <v>2</v>
      </c>
      <c r="E18" s="81">
        <v>0</v>
      </c>
      <c r="F18" s="81">
        <v>0</v>
      </c>
      <c r="G18" s="92">
        <f t="shared" si="0"/>
        <v>4078</v>
      </c>
      <c r="H18" s="11" t="s">
        <v>69</v>
      </c>
    </row>
    <row r="19" spans="1:8" x14ac:dyDescent="0.25">
      <c r="A19" s="21" t="s">
        <v>10</v>
      </c>
      <c r="B19" s="3">
        <v>2958</v>
      </c>
      <c r="C19" s="3">
        <v>142</v>
      </c>
      <c r="D19" s="3">
        <v>5</v>
      </c>
      <c r="E19" s="3">
        <v>1</v>
      </c>
      <c r="F19" s="3">
        <v>1</v>
      </c>
      <c r="G19" s="93">
        <f t="shared" si="0"/>
        <v>3107</v>
      </c>
      <c r="H19" s="11" t="s">
        <v>70</v>
      </c>
    </row>
    <row r="20" spans="1:8" x14ac:dyDescent="0.25">
      <c r="A20" s="80" t="s">
        <v>11</v>
      </c>
      <c r="B20" s="81">
        <v>515</v>
      </c>
      <c r="C20" s="81">
        <v>326</v>
      </c>
      <c r="D20" s="81">
        <v>0</v>
      </c>
      <c r="E20" s="81">
        <v>2</v>
      </c>
      <c r="F20" s="81">
        <v>2</v>
      </c>
      <c r="G20" s="92">
        <f t="shared" si="0"/>
        <v>845</v>
      </c>
      <c r="H20" s="11" t="s">
        <v>71</v>
      </c>
    </row>
    <row r="21" spans="1:8" x14ac:dyDescent="0.25">
      <c r="A21" s="21" t="s">
        <v>12</v>
      </c>
      <c r="B21" s="3">
        <v>1290</v>
      </c>
      <c r="C21" s="3">
        <v>74</v>
      </c>
      <c r="D21" s="3">
        <v>0</v>
      </c>
      <c r="E21" s="3">
        <v>0</v>
      </c>
      <c r="F21" s="3">
        <v>0</v>
      </c>
      <c r="G21" s="93">
        <f t="shared" si="0"/>
        <v>1364</v>
      </c>
      <c r="H21" s="11" t="s">
        <v>72</v>
      </c>
    </row>
    <row r="22" spans="1:8" x14ac:dyDescent="0.25">
      <c r="A22" s="80" t="s">
        <v>13</v>
      </c>
      <c r="B22" s="81">
        <v>3206</v>
      </c>
      <c r="C22" s="81">
        <v>1691</v>
      </c>
      <c r="D22" s="81">
        <v>100</v>
      </c>
      <c r="E22" s="81">
        <v>0</v>
      </c>
      <c r="F22" s="81">
        <v>0</v>
      </c>
      <c r="G22" s="92">
        <f t="shared" si="0"/>
        <v>4997</v>
      </c>
      <c r="H22" s="11" t="s">
        <v>73</v>
      </c>
    </row>
    <row r="23" spans="1:8" x14ac:dyDescent="0.25">
      <c r="A23" s="21" t="s">
        <v>14</v>
      </c>
      <c r="B23" s="3">
        <v>1412</v>
      </c>
      <c r="C23" s="3">
        <v>206</v>
      </c>
      <c r="D23" s="3">
        <v>0</v>
      </c>
      <c r="E23" s="3">
        <v>0</v>
      </c>
      <c r="F23" s="3">
        <v>0</v>
      </c>
      <c r="G23" s="93">
        <f t="shared" si="0"/>
        <v>1618</v>
      </c>
      <c r="H23" s="11" t="s">
        <v>74</v>
      </c>
    </row>
    <row r="24" spans="1:8" x14ac:dyDescent="0.25">
      <c r="A24" s="80" t="s">
        <v>15</v>
      </c>
      <c r="B24" s="81">
        <v>579</v>
      </c>
      <c r="C24" s="81">
        <v>26</v>
      </c>
      <c r="D24" s="81">
        <v>0</v>
      </c>
      <c r="E24" s="81">
        <v>0</v>
      </c>
      <c r="F24" s="81">
        <v>0</v>
      </c>
      <c r="G24" s="92">
        <f t="shared" si="0"/>
        <v>605</v>
      </c>
      <c r="H24" s="11" t="s">
        <v>75</v>
      </c>
    </row>
    <row r="25" spans="1:8" x14ac:dyDescent="0.25">
      <c r="A25" s="21" t="s">
        <v>16</v>
      </c>
      <c r="B25" s="3">
        <v>364</v>
      </c>
      <c r="C25" s="3">
        <v>42</v>
      </c>
      <c r="D25" s="3">
        <v>0</v>
      </c>
      <c r="E25" s="3">
        <v>0</v>
      </c>
      <c r="F25" s="3">
        <v>0</v>
      </c>
      <c r="G25" s="93">
        <f t="shared" si="0"/>
        <v>406</v>
      </c>
      <c r="H25" s="11" t="s">
        <v>76</v>
      </c>
    </row>
    <row r="26" spans="1:8" x14ac:dyDescent="0.25">
      <c r="A26" s="80" t="s">
        <v>17</v>
      </c>
      <c r="B26" s="81">
        <v>1755</v>
      </c>
      <c r="C26" s="81">
        <v>1221</v>
      </c>
      <c r="D26" s="81">
        <v>2</v>
      </c>
      <c r="E26" s="81">
        <v>44</v>
      </c>
      <c r="F26" s="81">
        <v>9</v>
      </c>
      <c r="G26" s="92">
        <f t="shared" si="0"/>
        <v>3031</v>
      </c>
      <c r="H26" s="11" t="s">
        <v>77</v>
      </c>
    </row>
    <row r="27" spans="1:8" x14ac:dyDescent="0.25">
      <c r="A27" s="21" t="s">
        <v>18</v>
      </c>
      <c r="B27" s="3">
        <v>1152</v>
      </c>
      <c r="C27" s="3">
        <v>316</v>
      </c>
      <c r="D27" s="3">
        <v>0</v>
      </c>
      <c r="E27" s="3">
        <v>0</v>
      </c>
      <c r="F27" s="3">
        <v>0</v>
      </c>
      <c r="G27" s="93">
        <f t="shared" si="0"/>
        <v>1468</v>
      </c>
      <c r="H27" s="11" t="s">
        <v>78</v>
      </c>
    </row>
    <row r="28" spans="1:8" x14ac:dyDescent="0.25">
      <c r="A28" s="80" t="s">
        <v>19</v>
      </c>
      <c r="B28" s="81">
        <v>2667</v>
      </c>
      <c r="C28" s="81">
        <v>395</v>
      </c>
      <c r="D28" s="81">
        <v>0</v>
      </c>
      <c r="E28" s="81">
        <v>0</v>
      </c>
      <c r="F28" s="81">
        <v>0</v>
      </c>
      <c r="G28" s="92">
        <f t="shared" si="0"/>
        <v>3062</v>
      </c>
      <c r="H28" s="11" t="s">
        <v>84</v>
      </c>
    </row>
    <row r="29" spans="1:8" x14ac:dyDescent="0.25">
      <c r="A29" s="21" t="s">
        <v>20</v>
      </c>
      <c r="B29" s="3">
        <v>1033</v>
      </c>
      <c r="C29" s="3">
        <v>129</v>
      </c>
      <c r="D29" s="3">
        <v>0</v>
      </c>
      <c r="E29" s="3">
        <v>1</v>
      </c>
      <c r="F29" s="3">
        <v>0</v>
      </c>
      <c r="G29" s="93">
        <f t="shared" si="0"/>
        <v>1163</v>
      </c>
      <c r="H29" s="11" t="s">
        <v>79</v>
      </c>
    </row>
    <row r="30" spans="1:8" x14ac:dyDescent="0.25">
      <c r="A30" s="80" t="s">
        <v>21</v>
      </c>
      <c r="B30" s="81">
        <v>244</v>
      </c>
      <c r="C30" s="81">
        <v>1105</v>
      </c>
      <c r="D30" s="81">
        <v>0</v>
      </c>
      <c r="E30" s="81">
        <v>1</v>
      </c>
      <c r="F30" s="81">
        <v>113</v>
      </c>
      <c r="G30" s="92">
        <f t="shared" si="0"/>
        <v>1463</v>
      </c>
      <c r="H30" s="11" t="s">
        <v>80</v>
      </c>
    </row>
    <row r="31" spans="1:8" x14ac:dyDescent="0.25">
      <c r="A31" s="21" t="s">
        <v>22</v>
      </c>
      <c r="B31" s="3">
        <v>990</v>
      </c>
      <c r="C31" s="3">
        <v>61</v>
      </c>
      <c r="D31" s="3">
        <v>0</v>
      </c>
      <c r="E31" s="3">
        <v>1</v>
      </c>
      <c r="F31" s="3">
        <v>0</v>
      </c>
      <c r="G31" s="93">
        <f t="shared" si="0"/>
        <v>1052</v>
      </c>
      <c r="H31" s="11" t="s">
        <v>81</v>
      </c>
    </row>
    <row r="32" spans="1:8" x14ac:dyDescent="0.25">
      <c r="A32" s="80" t="s">
        <v>23</v>
      </c>
      <c r="B32" s="81">
        <v>879</v>
      </c>
      <c r="C32" s="81">
        <v>429</v>
      </c>
      <c r="D32" s="81">
        <v>0</v>
      </c>
      <c r="E32" s="81">
        <v>0</v>
      </c>
      <c r="F32" s="81">
        <v>0</v>
      </c>
      <c r="G32" s="92">
        <f t="shared" si="0"/>
        <v>1308</v>
      </c>
      <c r="H32" s="11" t="s">
        <v>82</v>
      </c>
    </row>
    <row r="33" spans="1:8" x14ac:dyDescent="0.25">
      <c r="A33" s="21" t="s">
        <v>24</v>
      </c>
      <c r="B33" s="3">
        <v>567</v>
      </c>
      <c r="C33" s="3">
        <v>171</v>
      </c>
      <c r="D33" s="3">
        <v>0</v>
      </c>
      <c r="E33" s="3">
        <v>0</v>
      </c>
      <c r="F33" s="3">
        <v>0</v>
      </c>
      <c r="G33" s="93">
        <f t="shared" si="0"/>
        <v>738</v>
      </c>
      <c r="H33" s="11" t="s">
        <v>83</v>
      </c>
    </row>
    <row r="34" spans="1:8" x14ac:dyDescent="0.25">
      <c r="A34" s="80" t="s">
        <v>25</v>
      </c>
      <c r="B34" s="81">
        <v>706</v>
      </c>
      <c r="C34" s="81">
        <v>280</v>
      </c>
      <c r="D34" s="81">
        <v>0</v>
      </c>
      <c r="E34" s="81">
        <v>0</v>
      </c>
      <c r="F34" s="81">
        <v>0</v>
      </c>
      <c r="G34" s="92">
        <f t="shared" si="0"/>
        <v>986</v>
      </c>
      <c r="H34" s="11" t="s">
        <v>85</v>
      </c>
    </row>
    <row r="35" spans="1:8" x14ac:dyDescent="0.25">
      <c r="A35" s="21" t="s">
        <v>26</v>
      </c>
      <c r="B35" s="3">
        <v>735</v>
      </c>
      <c r="C35" s="3">
        <v>134</v>
      </c>
      <c r="D35" s="3">
        <v>0</v>
      </c>
      <c r="E35" s="3">
        <v>0</v>
      </c>
      <c r="F35" s="3">
        <v>0</v>
      </c>
      <c r="G35" s="93">
        <f t="shared" si="0"/>
        <v>869</v>
      </c>
      <c r="H35" s="11" t="s">
        <v>141</v>
      </c>
    </row>
    <row r="36" spans="1:8" x14ac:dyDescent="0.25">
      <c r="A36" s="80" t="s">
        <v>27</v>
      </c>
      <c r="B36" s="81">
        <v>970</v>
      </c>
      <c r="C36" s="81">
        <v>6</v>
      </c>
      <c r="D36" s="81">
        <v>0</v>
      </c>
      <c r="E36" s="81">
        <v>0</v>
      </c>
      <c r="F36" s="81">
        <v>0</v>
      </c>
      <c r="G36" s="92">
        <f t="shared" si="0"/>
        <v>976</v>
      </c>
      <c r="H36" s="11" t="s">
        <v>86</v>
      </c>
    </row>
    <row r="37" spans="1:8" x14ac:dyDescent="0.25">
      <c r="A37" s="21" t="s">
        <v>28</v>
      </c>
      <c r="B37" s="3">
        <v>2698</v>
      </c>
      <c r="C37" s="3">
        <v>224</v>
      </c>
      <c r="D37" s="3">
        <v>61</v>
      </c>
      <c r="E37" s="3">
        <v>5</v>
      </c>
      <c r="F37" s="3">
        <v>0</v>
      </c>
      <c r="G37" s="93">
        <f t="shared" si="0"/>
        <v>2988</v>
      </c>
      <c r="H37" s="11" t="s">
        <v>87</v>
      </c>
    </row>
    <row r="38" spans="1:8" x14ac:dyDescent="0.25">
      <c r="A38" s="80" t="s">
        <v>29</v>
      </c>
      <c r="B38" s="81">
        <v>471</v>
      </c>
      <c r="C38" s="81">
        <v>111</v>
      </c>
      <c r="D38" s="81">
        <v>0</v>
      </c>
      <c r="E38" s="81">
        <v>0</v>
      </c>
      <c r="F38" s="81">
        <v>0</v>
      </c>
      <c r="G38" s="92">
        <f t="shared" si="0"/>
        <v>582</v>
      </c>
      <c r="H38" s="11" t="s">
        <v>88</v>
      </c>
    </row>
    <row r="39" spans="1:8" x14ac:dyDescent="0.25">
      <c r="A39" s="21" t="s">
        <v>30</v>
      </c>
      <c r="B39" s="3">
        <v>201</v>
      </c>
      <c r="C39" s="3">
        <v>47</v>
      </c>
      <c r="D39" s="3">
        <v>0</v>
      </c>
      <c r="E39" s="3">
        <v>0</v>
      </c>
      <c r="F39" s="3">
        <v>0</v>
      </c>
      <c r="G39" s="93">
        <f t="shared" si="0"/>
        <v>248</v>
      </c>
      <c r="H39" s="11" t="s">
        <v>89</v>
      </c>
    </row>
    <row r="40" spans="1:8" ht="8.25" customHeight="1" x14ac:dyDescent="0.25">
      <c r="A40" s="25"/>
      <c r="B40" s="29"/>
      <c r="C40" s="29"/>
      <c r="D40" s="29"/>
      <c r="E40" s="29"/>
      <c r="F40" s="29"/>
      <c r="G40" s="29"/>
    </row>
    <row r="41" spans="1:8" ht="20.25" customHeight="1" x14ac:dyDescent="0.25">
      <c r="A41" s="79" t="s">
        <v>37</v>
      </c>
      <c r="B41" s="72">
        <f t="shared" ref="B41:G41" si="1">SUM(B8:B39)</f>
        <v>57281</v>
      </c>
      <c r="C41" s="72">
        <f t="shared" si="1"/>
        <v>13884</v>
      </c>
      <c r="D41" s="72">
        <f t="shared" si="1"/>
        <v>182</v>
      </c>
      <c r="E41" s="72">
        <f t="shared" si="1"/>
        <v>57</v>
      </c>
      <c r="F41" s="72">
        <f t="shared" si="1"/>
        <v>158</v>
      </c>
      <c r="G41" s="72">
        <f t="shared" si="1"/>
        <v>71562</v>
      </c>
    </row>
    <row r="42" spans="1:8" x14ac:dyDescent="0.25">
      <c r="B42" s="97">
        <f t="shared" ref="B42:F42" si="2">B41*100/$G$41</f>
        <v>80.043878035829067</v>
      </c>
      <c r="C42" s="97">
        <f t="shared" si="2"/>
        <v>19.401358262765154</v>
      </c>
      <c r="D42" s="97">
        <f t="shared" si="2"/>
        <v>0.25432492104748328</v>
      </c>
      <c r="E42" s="97">
        <f t="shared" si="2"/>
        <v>7.9651211536849162E-2</v>
      </c>
      <c r="F42" s="97">
        <f t="shared" si="2"/>
        <v>0.22078756882144154</v>
      </c>
    </row>
    <row r="43" spans="1:8" x14ac:dyDescent="0.25">
      <c r="B43" s="4"/>
      <c r="C43" s="4"/>
      <c r="D43" s="4"/>
      <c r="E43" s="4"/>
      <c r="F43" s="4"/>
    </row>
  </sheetData>
  <mergeCells count="2">
    <mergeCell ref="A5:A6"/>
    <mergeCell ref="B5:G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2"/>
  <sheetViews>
    <sheetView zoomScaleNormal="100" workbookViewId="0">
      <selection activeCell="C69" sqref="C69"/>
    </sheetView>
  </sheetViews>
  <sheetFormatPr baseColWidth="10" defaultColWidth="11.42578125" defaultRowHeight="15" x14ac:dyDescent="0.25"/>
  <cols>
    <col min="1" max="1" width="22.28515625" style="2" customWidth="1"/>
    <col min="2" max="2" width="11.42578125" style="2" customWidth="1"/>
    <col min="3" max="3" width="12.140625" style="2" customWidth="1"/>
    <col min="4" max="4" width="12" style="2" customWidth="1"/>
    <col min="5" max="5" width="9.140625" style="2" customWidth="1"/>
    <col min="6" max="6" width="11.7109375" style="2" customWidth="1"/>
    <col min="7" max="7" width="9.28515625" style="2" customWidth="1"/>
    <col min="8" max="8" width="11.42578125" style="2"/>
    <col min="9" max="9" width="24.85546875" style="2" customWidth="1"/>
    <col min="10" max="16384" width="11.42578125" style="2"/>
  </cols>
  <sheetData>
    <row r="2" spans="1:11" ht="19.5" customHeight="1" x14ac:dyDescent="0.25">
      <c r="A2" s="101" t="s">
        <v>114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9.5" customHeight="1" x14ac:dyDescent="0.25">
      <c r="A3" s="102" t="s">
        <v>129</v>
      </c>
      <c r="B3" s="102"/>
      <c r="C3" s="102"/>
      <c r="D3" s="102"/>
      <c r="E3" s="23"/>
      <c r="F3" s="23"/>
      <c r="G3" s="23"/>
      <c r="H3" s="23"/>
      <c r="I3" s="23"/>
      <c r="J3" s="23"/>
      <c r="K3" s="23"/>
    </row>
    <row r="5" spans="1:11" ht="37.5" customHeight="1" x14ac:dyDescent="0.25">
      <c r="A5" s="79" t="s">
        <v>95</v>
      </c>
      <c r="B5" s="79" t="s">
        <v>40</v>
      </c>
      <c r="C5" s="79" t="s">
        <v>39</v>
      </c>
      <c r="D5" s="79" t="s">
        <v>41</v>
      </c>
      <c r="E5" s="79" t="s">
        <v>42</v>
      </c>
      <c r="F5" s="79" t="s">
        <v>47</v>
      </c>
      <c r="G5" s="79" t="s">
        <v>37</v>
      </c>
    </row>
    <row r="6" spans="1:11" ht="9" customHeight="1" x14ac:dyDescent="0.25">
      <c r="A6" s="25"/>
      <c r="B6" s="25"/>
      <c r="C6" s="25"/>
      <c r="D6" s="25"/>
      <c r="E6" s="25"/>
      <c r="F6" s="25"/>
      <c r="G6" s="25"/>
    </row>
    <row r="7" spans="1:11" x14ac:dyDescent="0.25">
      <c r="A7" s="80" t="s">
        <v>1</v>
      </c>
      <c r="B7" s="81">
        <v>404</v>
      </c>
      <c r="C7" s="81">
        <v>114</v>
      </c>
      <c r="D7" s="81">
        <v>11</v>
      </c>
      <c r="E7" s="81">
        <v>0</v>
      </c>
      <c r="F7" s="81">
        <v>0</v>
      </c>
      <c r="G7" s="92">
        <f t="shared" ref="G7:G38" si="0">B7+C7+D7+E7+F7</f>
        <v>529</v>
      </c>
      <c r="H7" s="11" t="s">
        <v>61</v>
      </c>
      <c r="J7" s="9"/>
    </row>
    <row r="8" spans="1:11" x14ac:dyDescent="0.25">
      <c r="A8" s="21" t="s">
        <v>2</v>
      </c>
      <c r="B8" s="3">
        <v>555</v>
      </c>
      <c r="C8" s="3">
        <v>355</v>
      </c>
      <c r="D8" s="3">
        <v>126</v>
      </c>
      <c r="E8" s="3">
        <v>25</v>
      </c>
      <c r="F8" s="3">
        <v>1</v>
      </c>
      <c r="G8" s="93">
        <f t="shared" si="0"/>
        <v>1062</v>
      </c>
      <c r="H8" s="11" t="s">
        <v>62</v>
      </c>
      <c r="J8" s="8"/>
    </row>
    <row r="9" spans="1:11" x14ac:dyDescent="0.25">
      <c r="A9" s="80" t="s">
        <v>3</v>
      </c>
      <c r="B9" s="81">
        <v>265</v>
      </c>
      <c r="C9" s="81">
        <v>138</v>
      </c>
      <c r="D9" s="81">
        <v>258</v>
      </c>
      <c r="E9" s="81">
        <v>0</v>
      </c>
      <c r="F9" s="81">
        <v>0</v>
      </c>
      <c r="G9" s="92">
        <f t="shared" si="0"/>
        <v>661</v>
      </c>
      <c r="H9" s="11" t="s">
        <v>63</v>
      </c>
      <c r="J9" s="9"/>
    </row>
    <row r="10" spans="1:11" x14ac:dyDescent="0.25">
      <c r="A10" s="21" t="s">
        <v>4</v>
      </c>
      <c r="B10" s="3">
        <v>148</v>
      </c>
      <c r="C10" s="3">
        <v>52</v>
      </c>
      <c r="D10" s="3">
        <v>29</v>
      </c>
      <c r="E10" s="3">
        <v>0</v>
      </c>
      <c r="F10" s="3">
        <v>0</v>
      </c>
      <c r="G10" s="93">
        <f t="shared" si="0"/>
        <v>229</v>
      </c>
      <c r="H10" s="11" t="s">
        <v>140</v>
      </c>
      <c r="I10" s="8"/>
    </row>
    <row r="11" spans="1:11" x14ac:dyDescent="0.25">
      <c r="A11" s="80" t="s">
        <v>7</v>
      </c>
      <c r="B11" s="81">
        <v>960</v>
      </c>
      <c r="C11" s="81">
        <v>306</v>
      </c>
      <c r="D11" s="81">
        <v>250</v>
      </c>
      <c r="E11" s="81">
        <v>23</v>
      </c>
      <c r="F11" s="81">
        <v>105</v>
      </c>
      <c r="G11" s="92">
        <f t="shared" si="0"/>
        <v>1644</v>
      </c>
      <c r="H11" s="11" t="s">
        <v>64</v>
      </c>
      <c r="I11" s="9"/>
    </row>
    <row r="12" spans="1:11" x14ac:dyDescent="0.25">
      <c r="A12" s="21" t="s">
        <v>8</v>
      </c>
      <c r="B12" s="3">
        <v>316</v>
      </c>
      <c r="C12" s="3">
        <v>148</v>
      </c>
      <c r="D12" s="3">
        <v>34</v>
      </c>
      <c r="E12" s="3">
        <v>0</v>
      </c>
      <c r="F12" s="3">
        <v>0</v>
      </c>
      <c r="G12" s="93">
        <f t="shared" si="0"/>
        <v>498</v>
      </c>
      <c r="H12" s="11" t="s">
        <v>65</v>
      </c>
      <c r="I12" s="8"/>
    </row>
    <row r="13" spans="1:11" x14ac:dyDescent="0.25">
      <c r="A13" s="80" t="s">
        <v>138</v>
      </c>
      <c r="B13" s="81">
        <v>23830</v>
      </c>
      <c r="C13" s="81">
        <v>3254</v>
      </c>
      <c r="D13" s="81">
        <v>880</v>
      </c>
      <c r="E13" s="81">
        <v>7</v>
      </c>
      <c r="F13" s="81">
        <v>452</v>
      </c>
      <c r="G13" s="92">
        <f t="shared" si="0"/>
        <v>28423</v>
      </c>
      <c r="H13" s="11" t="s">
        <v>139</v>
      </c>
      <c r="I13" s="9"/>
    </row>
    <row r="14" spans="1:11" x14ac:dyDescent="0.25">
      <c r="A14" s="21" t="s">
        <v>5</v>
      </c>
      <c r="B14" s="3">
        <v>903</v>
      </c>
      <c r="C14" s="3">
        <v>132</v>
      </c>
      <c r="D14" s="3">
        <v>11</v>
      </c>
      <c r="E14" s="3">
        <v>0</v>
      </c>
      <c r="F14" s="3">
        <v>0</v>
      </c>
      <c r="G14" s="93">
        <f t="shared" si="0"/>
        <v>1046</v>
      </c>
      <c r="H14" s="11" t="s">
        <v>66</v>
      </c>
      <c r="I14" s="8"/>
    </row>
    <row r="15" spans="1:11" x14ac:dyDescent="0.25">
      <c r="A15" s="80" t="s">
        <v>6</v>
      </c>
      <c r="B15" s="81">
        <v>43</v>
      </c>
      <c r="C15" s="81">
        <v>70</v>
      </c>
      <c r="D15" s="81">
        <v>17</v>
      </c>
      <c r="E15" s="81">
        <v>0</v>
      </c>
      <c r="F15" s="81">
        <v>0</v>
      </c>
      <c r="G15" s="92">
        <f t="shared" si="0"/>
        <v>130</v>
      </c>
      <c r="H15" s="11" t="s">
        <v>67</v>
      </c>
      <c r="J15" s="9"/>
    </row>
    <row r="16" spans="1:11" x14ac:dyDescent="0.25">
      <c r="A16" s="21" t="s">
        <v>9</v>
      </c>
      <c r="B16" s="3">
        <v>349</v>
      </c>
      <c r="C16" s="3">
        <v>27</v>
      </c>
      <c r="D16" s="3">
        <v>10</v>
      </c>
      <c r="E16" s="3">
        <v>0</v>
      </c>
      <c r="F16" s="3">
        <v>0</v>
      </c>
      <c r="G16" s="93">
        <f t="shared" si="0"/>
        <v>386</v>
      </c>
      <c r="H16" s="11" t="s">
        <v>68</v>
      </c>
      <c r="J16" s="8"/>
    </row>
    <row r="17" spans="1:10" x14ac:dyDescent="0.25">
      <c r="A17" s="80" t="s">
        <v>31</v>
      </c>
      <c r="B17" s="81">
        <v>3746</v>
      </c>
      <c r="C17" s="81">
        <v>125</v>
      </c>
      <c r="D17" s="81">
        <v>115</v>
      </c>
      <c r="E17" s="81">
        <v>3</v>
      </c>
      <c r="F17" s="81">
        <v>89</v>
      </c>
      <c r="G17" s="92">
        <f t="shared" si="0"/>
        <v>4078</v>
      </c>
      <c r="H17" s="11" t="s">
        <v>69</v>
      </c>
      <c r="J17" s="9"/>
    </row>
    <row r="18" spans="1:10" x14ac:dyDescent="0.25">
      <c r="A18" s="21" t="s">
        <v>10</v>
      </c>
      <c r="B18" s="3">
        <v>2969</v>
      </c>
      <c r="C18" s="3">
        <v>103</v>
      </c>
      <c r="D18" s="3">
        <v>35</v>
      </c>
      <c r="E18" s="3">
        <v>0</v>
      </c>
      <c r="F18" s="3">
        <v>0</v>
      </c>
      <c r="G18" s="93">
        <f t="shared" si="0"/>
        <v>3107</v>
      </c>
      <c r="H18" s="11" t="s">
        <v>70</v>
      </c>
      <c r="J18" s="8"/>
    </row>
    <row r="19" spans="1:10" x14ac:dyDescent="0.25">
      <c r="A19" s="80" t="s">
        <v>11</v>
      </c>
      <c r="B19" s="81">
        <v>505</v>
      </c>
      <c r="C19" s="81">
        <v>214</v>
      </c>
      <c r="D19" s="81">
        <v>84</v>
      </c>
      <c r="E19" s="81">
        <v>0</v>
      </c>
      <c r="F19" s="81">
        <v>42</v>
      </c>
      <c r="G19" s="92">
        <f t="shared" si="0"/>
        <v>845</v>
      </c>
      <c r="H19" s="11" t="s">
        <v>71</v>
      </c>
      <c r="J19" s="9"/>
    </row>
    <row r="20" spans="1:10" x14ac:dyDescent="0.25">
      <c r="A20" s="21" t="s">
        <v>12</v>
      </c>
      <c r="B20" s="3">
        <v>1289</v>
      </c>
      <c r="C20" s="3">
        <v>1</v>
      </c>
      <c r="D20" s="3">
        <v>0</v>
      </c>
      <c r="E20" s="3">
        <v>0</v>
      </c>
      <c r="F20" s="3">
        <v>74</v>
      </c>
      <c r="G20" s="93">
        <f t="shared" si="0"/>
        <v>1364</v>
      </c>
      <c r="H20" s="11" t="s">
        <v>72</v>
      </c>
      <c r="J20" s="8"/>
    </row>
    <row r="21" spans="1:10" x14ac:dyDescent="0.25">
      <c r="A21" s="80" t="s">
        <v>13</v>
      </c>
      <c r="B21" s="81">
        <v>3142</v>
      </c>
      <c r="C21" s="81">
        <v>1410</v>
      </c>
      <c r="D21" s="81">
        <v>407</v>
      </c>
      <c r="E21" s="81">
        <v>6</v>
      </c>
      <c r="F21" s="81">
        <v>32</v>
      </c>
      <c r="G21" s="92">
        <f t="shared" si="0"/>
        <v>4997</v>
      </c>
      <c r="H21" s="11" t="s">
        <v>73</v>
      </c>
      <c r="J21" s="9"/>
    </row>
    <row r="22" spans="1:10" x14ac:dyDescent="0.25">
      <c r="A22" s="21" t="s">
        <v>14</v>
      </c>
      <c r="B22" s="3">
        <v>1424</v>
      </c>
      <c r="C22" s="3">
        <v>166</v>
      </c>
      <c r="D22" s="3">
        <v>23</v>
      </c>
      <c r="E22" s="3">
        <v>0</v>
      </c>
      <c r="F22" s="3">
        <v>5</v>
      </c>
      <c r="G22" s="93">
        <f t="shared" si="0"/>
        <v>1618</v>
      </c>
      <c r="H22" s="11" t="s">
        <v>74</v>
      </c>
      <c r="J22" s="8"/>
    </row>
    <row r="23" spans="1:10" x14ac:dyDescent="0.25">
      <c r="A23" s="80" t="s">
        <v>15</v>
      </c>
      <c r="B23" s="81">
        <v>579</v>
      </c>
      <c r="C23" s="81">
        <v>14</v>
      </c>
      <c r="D23" s="81">
        <v>6</v>
      </c>
      <c r="E23" s="81">
        <v>0</v>
      </c>
      <c r="F23" s="81">
        <v>6</v>
      </c>
      <c r="G23" s="92">
        <f t="shared" si="0"/>
        <v>605</v>
      </c>
      <c r="H23" s="11" t="s">
        <v>75</v>
      </c>
      <c r="J23" s="9"/>
    </row>
    <row r="24" spans="1:10" x14ac:dyDescent="0.25">
      <c r="A24" s="21" t="s">
        <v>16</v>
      </c>
      <c r="B24" s="3">
        <v>362</v>
      </c>
      <c r="C24" s="3">
        <v>43</v>
      </c>
      <c r="D24" s="3">
        <v>1</v>
      </c>
      <c r="E24" s="3">
        <v>0</v>
      </c>
      <c r="F24" s="3">
        <v>0</v>
      </c>
      <c r="G24" s="93">
        <f t="shared" si="0"/>
        <v>406</v>
      </c>
      <c r="H24" s="11" t="s">
        <v>76</v>
      </c>
      <c r="J24" s="8"/>
    </row>
    <row r="25" spans="1:10" x14ac:dyDescent="0.25">
      <c r="A25" s="80" t="s">
        <v>17</v>
      </c>
      <c r="B25" s="81">
        <v>1746</v>
      </c>
      <c r="C25" s="81">
        <v>1142</v>
      </c>
      <c r="D25" s="81">
        <v>143</v>
      </c>
      <c r="E25" s="81">
        <v>0</v>
      </c>
      <c r="F25" s="81">
        <v>0</v>
      </c>
      <c r="G25" s="92">
        <f t="shared" si="0"/>
        <v>3031</v>
      </c>
      <c r="H25" s="11" t="s">
        <v>77</v>
      </c>
      <c r="J25" s="9"/>
    </row>
    <row r="26" spans="1:10" x14ac:dyDescent="0.25">
      <c r="A26" s="21" t="s">
        <v>18</v>
      </c>
      <c r="B26" s="3">
        <v>1131</v>
      </c>
      <c r="C26" s="3">
        <v>124</v>
      </c>
      <c r="D26" s="3">
        <v>110</v>
      </c>
      <c r="E26" s="3">
        <v>0</v>
      </c>
      <c r="F26" s="3">
        <v>103</v>
      </c>
      <c r="G26" s="93">
        <f t="shared" si="0"/>
        <v>1468</v>
      </c>
      <c r="H26" s="11" t="s">
        <v>78</v>
      </c>
      <c r="J26" s="8"/>
    </row>
    <row r="27" spans="1:10" x14ac:dyDescent="0.25">
      <c r="A27" s="80" t="s">
        <v>19</v>
      </c>
      <c r="B27" s="81">
        <v>2685</v>
      </c>
      <c r="C27" s="81">
        <v>87</v>
      </c>
      <c r="D27" s="81">
        <v>9</v>
      </c>
      <c r="E27" s="81">
        <v>1</v>
      </c>
      <c r="F27" s="81">
        <v>280</v>
      </c>
      <c r="G27" s="92">
        <f t="shared" si="0"/>
        <v>3062</v>
      </c>
      <c r="H27" s="11" t="s">
        <v>84</v>
      </c>
      <c r="J27" s="9"/>
    </row>
    <row r="28" spans="1:10" x14ac:dyDescent="0.25">
      <c r="A28" s="21" t="s">
        <v>20</v>
      </c>
      <c r="B28" s="3">
        <v>1029</v>
      </c>
      <c r="C28" s="3">
        <v>116</v>
      </c>
      <c r="D28" s="3">
        <v>17</v>
      </c>
      <c r="E28" s="3">
        <v>0</v>
      </c>
      <c r="F28" s="3">
        <v>1</v>
      </c>
      <c r="G28" s="93">
        <f t="shared" si="0"/>
        <v>1163</v>
      </c>
      <c r="H28" s="11" t="s">
        <v>79</v>
      </c>
      <c r="J28" s="8"/>
    </row>
    <row r="29" spans="1:10" x14ac:dyDescent="0.25">
      <c r="A29" s="80" t="s">
        <v>21</v>
      </c>
      <c r="B29" s="81">
        <v>59</v>
      </c>
      <c r="C29" s="81">
        <v>891</v>
      </c>
      <c r="D29" s="81">
        <v>503</v>
      </c>
      <c r="E29" s="81">
        <v>0</v>
      </c>
      <c r="F29" s="81">
        <v>10</v>
      </c>
      <c r="G29" s="92">
        <f t="shared" si="0"/>
        <v>1463</v>
      </c>
      <c r="H29" s="11" t="s">
        <v>80</v>
      </c>
      <c r="J29" s="9"/>
    </row>
    <row r="30" spans="1:10" x14ac:dyDescent="0.25">
      <c r="A30" s="21" t="s">
        <v>22</v>
      </c>
      <c r="B30" s="3">
        <v>994</v>
      </c>
      <c r="C30" s="3">
        <v>54</v>
      </c>
      <c r="D30" s="3">
        <v>4</v>
      </c>
      <c r="E30" s="3">
        <v>0</v>
      </c>
      <c r="F30" s="3">
        <v>0</v>
      </c>
      <c r="G30" s="93">
        <f t="shared" si="0"/>
        <v>1052</v>
      </c>
      <c r="H30" s="11" t="s">
        <v>81</v>
      </c>
      <c r="J30" s="8"/>
    </row>
    <row r="31" spans="1:10" x14ac:dyDescent="0.25">
      <c r="A31" s="80" t="s">
        <v>23</v>
      </c>
      <c r="B31" s="81">
        <v>857</v>
      </c>
      <c r="C31" s="81">
        <v>277</v>
      </c>
      <c r="D31" s="81">
        <v>58</v>
      </c>
      <c r="E31" s="81">
        <v>0</v>
      </c>
      <c r="F31" s="81">
        <v>116</v>
      </c>
      <c r="G31" s="92">
        <f t="shared" si="0"/>
        <v>1308</v>
      </c>
      <c r="H31" s="11" t="s">
        <v>82</v>
      </c>
      <c r="J31" s="9"/>
    </row>
    <row r="32" spans="1:10" x14ac:dyDescent="0.25">
      <c r="A32" s="21" t="s">
        <v>24</v>
      </c>
      <c r="B32" s="3">
        <v>552</v>
      </c>
      <c r="C32" s="3">
        <v>142</v>
      </c>
      <c r="D32" s="3">
        <v>44</v>
      </c>
      <c r="E32" s="3">
        <v>0</v>
      </c>
      <c r="F32" s="3">
        <v>0</v>
      </c>
      <c r="G32" s="93">
        <f t="shared" si="0"/>
        <v>738</v>
      </c>
      <c r="H32" s="11" t="s">
        <v>83</v>
      </c>
      <c r="J32" s="8"/>
    </row>
    <row r="33" spans="1:10" x14ac:dyDescent="0.25">
      <c r="A33" s="80" t="s">
        <v>25</v>
      </c>
      <c r="B33" s="81">
        <v>708</v>
      </c>
      <c r="C33" s="81">
        <v>134</v>
      </c>
      <c r="D33" s="81">
        <v>113</v>
      </c>
      <c r="E33" s="81">
        <v>0</v>
      </c>
      <c r="F33" s="81">
        <v>31</v>
      </c>
      <c r="G33" s="92">
        <f t="shared" si="0"/>
        <v>986</v>
      </c>
      <c r="H33" s="11" t="s">
        <v>85</v>
      </c>
      <c r="J33" s="9"/>
    </row>
    <row r="34" spans="1:10" x14ac:dyDescent="0.25">
      <c r="A34" s="21" t="s">
        <v>26</v>
      </c>
      <c r="B34" s="3">
        <v>734</v>
      </c>
      <c r="C34" s="3">
        <v>113</v>
      </c>
      <c r="D34" s="3">
        <v>22</v>
      </c>
      <c r="E34" s="3">
        <v>0</v>
      </c>
      <c r="F34" s="3">
        <v>0</v>
      </c>
      <c r="G34" s="93">
        <f t="shared" si="0"/>
        <v>869</v>
      </c>
      <c r="H34" s="11" t="s">
        <v>141</v>
      </c>
      <c r="J34" s="8"/>
    </row>
    <row r="35" spans="1:10" x14ac:dyDescent="0.25">
      <c r="A35" s="80" t="s">
        <v>27</v>
      </c>
      <c r="B35" s="81">
        <v>954</v>
      </c>
      <c r="C35" s="81">
        <v>0</v>
      </c>
      <c r="D35" s="81">
        <v>4</v>
      </c>
      <c r="E35" s="81">
        <v>12</v>
      </c>
      <c r="F35" s="81">
        <v>6</v>
      </c>
      <c r="G35" s="92">
        <f t="shared" si="0"/>
        <v>976</v>
      </c>
      <c r="H35" s="11" t="s">
        <v>86</v>
      </c>
      <c r="J35" s="9"/>
    </row>
    <row r="36" spans="1:10" x14ac:dyDescent="0.25">
      <c r="A36" s="21" t="s">
        <v>28</v>
      </c>
      <c r="B36" s="3">
        <v>2760</v>
      </c>
      <c r="C36" s="3">
        <v>144</v>
      </c>
      <c r="D36" s="3">
        <v>16</v>
      </c>
      <c r="E36" s="3">
        <v>0</v>
      </c>
      <c r="F36" s="3">
        <v>68</v>
      </c>
      <c r="G36" s="93">
        <f t="shared" si="0"/>
        <v>2988</v>
      </c>
      <c r="H36" s="11" t="s">
        <v>87</v>
      </c>
      <c r="J36" s="8"/>
    </row>
    <row r="37" spans="1:10" x14ac:dyDescent="0.25">
      <c r="A37" s="80" t="s">
        <v>29</v>
      </c>
      <c r="B37" s="81">
        <v>470</v>
      </c>
      <c r="C37" s="81">
        <v>83</v>
      </c>
      <c r="D37" s="81">
        <v>28</v>
      </c>
      <c r="E37" s="81">
        <v>0</v>
      </c>
      <c r="F37" s="81">
        <v>1</v>
      </c>
      <c r="G37" s="92">
        <f t="shared" si="0"/>
        <v>582</v>
      </c>
      <c r="H37" s="11" t="s">
        <v>88</v>
      </c>
      <c r="J37" s="9"/>
    </row>
    <row r="38" spans="1:10" x14ac:dyDescent="0.25">
      <c r="A38" s="21" t="s">
        <v>30</v>
      </c>
      <c r="B38" s="3">
        <v>199</v>
      </c>
      <c r="C38" s="3">
        <v>38</v>
      </c>
      <c r="D38" s="3">
        <v>8</v>
      </c>
      <c r="E38" s="3">
        <v>1</v>
      </c>
      <c r="F38" s="3">
        <v>2</v>
      </c>
      <c r="G38" s="93">
        <f t="shared" si="0"/>
        <v>248</v>
      </c>
      <c r="H38" s="11" t="s">
        <v>89</v>
      </c>
      <c r="J38" s="8"/>
    </row>
    <row r="39" spans="1:10" ht="8.25" customHeight="1" x14ac:dyDescent="0.25">
      <c r="A39" s="25"/>
      <c r="B39" s="27"/>
      <c r="C39" s="27"/>
      <c r="D39" s="27"/>
      <c r="E39" s="27"/>
      <c r="F39" s="27"/>
      <c r="G39" s="27"/>
    </row>
    <row r="40" spans="1:10" ht="21.75" customHeight="1" x14ac:dyDescent="0.25">
      <c r="A40" s="79" t="s">
        <v>37</v>
      </c>
      <c r="B40" s="72">
        <f>SUM(B7:B38)</f>
        <v>56667</v>
      </c>
      <c r="C40" s="72">
        <f>SUM(C7:C38)</f>
        <v>10017</v>
      </c>
      <c r="D40" s="72">
        <f>SUM(D7:D38)</f>
        <v>3376</v>
      </c>
      <c r="E40" s="72">
        <f>SUM(E7:E38)</f>
        <v>78</v>
      </c>
      <c r="F40" s="72">
        <f>SUM(F7:F38)</f>
        <v>1424</v>
      </c>
      <c r="G40" s="72">
        <f>B40+C40+D40+E40+F40</f>
        <v>71562</v>
      </c>
    </row>
    <row r="41" spans="1:10" x14ac:dyDescent="0.25">
      <c r="B41" s="97">
        <f t="shared" ref="B41:F41" si="1">B40*100/$G$40</f>
        <v>79.185880774712842</v>
      </c>
      <c r="C41" s="97">
        <f t="shared" si="1"/>
        <v>13.997652385344177</v>
      </c>
      <c r="D41" s="97">
        <f t="shared" si="1"/>
        <v>4.7175875464632071</v>
      </c>
      <c r="E41" s="97">
        <f t="shared" si="1"/>
        <v>0.1089963947346357</v>
      </c>
      <c r="F41" s="97">
        <f t="shared" si="1"/>
        <v>1.989882898745144</v>
      </c>
      <c r="G41" s="16">
        <f>SUM(B41:F41)</f>
        <v>100.00000000000001</v>
      </c>
    </row>
    <row r="42" spans="1:10" x14ac:dyDescent="0.25">
      <c r="B42" s="4"/>
      <c r="C42" s="4"/>
      <c r="D42" s="4"/>
      <c r="E42" s="4"/>
      <c r="F42" s="4"/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43"/>
  <sheetViews>
    <sheetView zoomScaleNormal="100" workbookViewId="0">
      <selection activeCell="B68" sqref="B68"/>
    </sheetView>
  </sheetViews>
  <sheetFormatPr baseColWidth="10" defaultColWidth="11.42578125" defaultRowHeight="15" x14ac:dyDescent="0.25"/>
  <cols>
    <col min="1" max="1" width="22.42578125" style="2" customWidth="1"/>
    <col min="2" max="2" width="8.28515625" style="2" bestFit="1" customWidth="1"/>
    <col min="3" max="3" width="11.7109375" style="2" bestFit="1" customWidth="1"/>
    <col min="4" max="4" width="10" style="2" bestFit="1" customWidth="1"/>
    <col min="5" max="5" width="10" style="2" customWidth="1"/>
    <col min="6" max="6" width="9.5703125" style="2" customWidth="1"/>
    <col min="7" max="7" width="10.42578125" style="2" customWidth="1"/>
    <col min="8" max="8" width="9.7109375" style="2" customWidth="1"/>
    <col min="9" max="16384" width="11.42578125" style="2"/>
  </cols>
  <sheetData>
    <row r="2" spans="1:14" ht="21" customHeight="1" x14ac:dyDescent="0.25">
      <c r="A2" s="101" t="s">
        <v>115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1" customHeight="1" x14ac:dyDescent="0.25">
      <c r="A3" s="101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5" spans="1:14" ht="26.25" customHeight="1" x14ac:dyDescent="0.25">
      <c r="A5" s="79" t="s">
        <v>95</v>
      </c>
      <c r="B5" s="79" t="s">
        <v>33</v>
      </c>
      <c r="C5" s="79" t="s">
        <v>49</v>
      </c>
      <c r="D5" s="79" t="s">
        <v>34</v>
      </c>
      <c r="E5" s="79" t="s">
        <v>50</v>
      </c>
      <c r="F5" s="79" t="s">
        <v>48</v>
      </c>
      <c r="G5" s="79" t="s">
        <v>132</v>
      </c>
      <c r="H5" s="79" t="s">
        <v>37</v>
      </c>
    </row>
    <row r="6" spans="1:14" ht="9" customHeight="1" x14ac:dyDescent="0.25">
      <c r="A6" s="25"/>
      <c r="B6" s="26"/>
      <c r="C6" s="26"/>
      <c r="D6" s="26"/>
      <c r="E6" s="26"/>
      <c r="F6" s="26"/>
      <c r="G6" s="26"/>
      <c r="H6" s="26"/>
    </row>
    <row r="7" spans="1:14" x14ac:dyDescent="0.25">
      <c r="A7" s="80" t="s">
        <v>1</v>
      </c>
      <c r="B7" s="81">
        <v>0</v>
      </c>
      <c r="C7" s="81">
        <v>435</v>
      </c>
      <c r="D7" s="81">
        <v>0</v>
      </c>
      <c r="E7" s="81">
        <v>1</v>
      </c>
      <c r="F7" s="81">
        <v>9</v>
      </c>
      <c r="G7" s="81">
        <v>84</v>
      </c>
      <c r="H7" s="92">
        <f>SUM(B7:G7)</f>
        <v>529</v>
      </c>
      <c r="I7" s="11" t="s">
        <v>61</v>
      </c>
    </row>
    <row r="8" spans="1:14" x14ac:dyDescent="0.25">
      <c r="A8" s="21" t="s">
        <v>2</v>
      </c>
      <c r="B8" s="3">
        <v>11</v>
      </c>
      <c r="C8" s="3">
        <v>636</v>
      </c>
      <c r="D8" s="3">
        <v>3</v>
      </c>
      <c r="E8" s="3">
        <v>0</v>
      </c>
      <c r="F8" s="3">
        <v>102</v>
      </c>
      <c r="G8" s="3">
        <v>310</v>
      </c>
      <c r="H8" s="93">
        <f t="shared" ref="H8:H38" si="0">SUM(B8:G8)</f>
        <v>1062</v>
      </c>
      <c r="I8" s="11" t="s">
        <v>62</v>
      </c>
    </row>
    <row r="9" spans="1:14" x14ac:dyDescent="0.25">
      <c r="A9" s="80" t="s">
        <v>3</v>
      </c>
      <c r="B9" s="81">
        <v>4</v>
      </c>
      <c r="C9" s="81">
        <v>360</v>
      </c>
      <c r="D9" s="81">
        <v>0</v>
      </c>
      <c r="E9" s="81">
        <v>0</v>
      </c>
      <c r="F9" s="81">
        <v>9</v>
      </c>
      <c r="G9" s="81">
        <v>288</v>
      </c>
      <c r="H9" s="92">
        <f t="shared" si="0"/>
        <v>661</v>
      </c>
      <c r="I9" s="11" t="s">
        <v>63</v>
      </c>
    </row>
    <row r="10" spans="1:14" x14ac:dyDescent="0.25">
      <c r="A10" s="21" t="s">
        <v>4</v>
      </c>
      <c r="B10" s="3">
        <v>0</v>
      </c>
      <c r="C10" s="3">
        <v>178</v>
      </c>
      <c r="D10" s="3">
        <v>0</v>
      </c>
      <c r="E10" s="3">
        <v>0</v>
      </c>
      <c r="F10" s="3">
        <v>0</v>
      </c>
      <c r="G10" s="3">
        <v>51</v>
      </c>
      <c r="H10" s="93">
        <f t="shared" si="0"/>
        <v>229</v>
      </c>
      <c r="I10" s="11" t="s">
        <v>140</v>
      </c>
    </row>
    <row r="11" spans="1:14" x14ac:dyDescent="0.25">
      <c r="A11" s="80" t="s">
        <v>7</v>
      </c>
      <c r="B11" s="81">
        <v>1</v>
      </c>
      <c r="C11" s="81">
        <v>1349</v>
      </c>
      <c r="D11" s="81">
        <v>0</v>
      </c>
      <c r="E11" s="81">
        <v>0</v>
      </c>
      <c r="F11" s="81">
        <v>86</v>
      </c>
      <c r="G11" s="81">
        <v>208</v>
      </c>
      <c r="H11" s="92">
        <f t="shared" si="0"/>
        <v>1644</v>
      </c>
      <c r="I11" s="11" t="s">
        <v>64</v>
      </c>
    </row>
    <row r="12" spans="1:14" x14ac:dyDescent="0.25">
      <c r="A12" s="21" t="s">
        <v>8</v>
      </c>
      <c r="B12" s="3">
        <v>0</v>
      </c>
      <c r="C12" s="3">
        <v>283</v>
      </c>
      <c r="D12" s="3">
        <v>0</v>
      </c>
      <c r="E12" s="3">
        <v>0</v>
      </c>
      <c r="F12" s="3">
        <v>99</v>
      </c>
      <c r="G12" s="3">
        <v>116</v>
      </c>
      <c r="H12" s="93">
        <f t="shared" si="0"/>
        <v>498</v>
      </c>
      <c r="I12" s="11" t="s">
        <v>65</v>
      </c>
    </row>
    <row r="13" spans="1:14" x14ac:dyDescent="0.25">
      <c r="A13" s="80" t="s">
        <v>138</v>
      </c>
      <c r="B13" s="81">
        <v>964</v>
      </c>
      <c r="C13" s="81">
        <v>17633</v>
      </c>
      <c r="D13" s="81">
        <v>410</v>
      </c>
      <c r="E13" s="81">
        <v>17</v>
      </c>
      <c r="F13" s="81">
        <v>6342</v>
      </c>
      <c r="G13" s="81">
        <v>3057</v>
      </c>
      <c r="H13" s="92">
        <f t="shared" si="0"/>
        <v>28423</v>
      </c>
      <c r="I13" s="11" t="s">
        <v>139</v>
      </c>
    </row>
    <row r="14" spans="1:14" x14ac:dyDescent="0.25">
      <c r="A14" s="21" t="s">
        <v>5</v>
      </c>
      <c r="B14" s="3">
        <v>0</v>
      </c>
      <c r="C14" s="3">
        <v>875</v>
      </c>
      <c r="D14" s="3">
        <v>0</v>
      </c>
      <c r="E14" s="3">
        <v>2</v>
      </c>
      <c r="F14" s="3">
        <v>88</v>
      </c>
      <c r="G14" s="3">
        <v>81</v>
      </c>
      <c r="H14" s="93">
        <f t="shared" si="0"/>
        <v>1046</v>
      </c>
      <c r="I14" s="11" t="s">
        <v>66</v>
      </c>
    </row>
    <row r="15" spans="1:14" x14ac:dyDescent="0.25">
      <c r="A15" s="80" t="s">
        <v>6</v>
      </c>
      <c r="B15" s="81">
        <v>0</v>
      </c>
      <c r="C15" s="81">
        <v>69</v>
      </c>
      <c r="D15" s="81">
        <v>0</v>
      </c>
      <c r="E15" s="81">
        <v>1</v>
      </c>
      <c r="F15" s="81">
        <v>0</v>
      </c>
      <c r="G15" s="81">
        <v>60</v>
      </c>
      <c r="H15" s="92">
        <f t="shared" si="0"/>
        <v>130</v>
      </c>
      <c r="I15" s="11" t="s">
        <v>67</v>
      </c>
    </row>
    <row r="16" spans="1:14" x14ac:dyDescent="0.25">
      <c r="A16" s="21" t="s">
        <v>9</v>
      </c>
      <c r="B16" s="3">
        <v>0</v>
      </c>
      <c r="C16" s="3">
        <v>348</v>
      </c>
      <c r="D16" s="3">
        <v>0</v>
      </c>
      <c r="E16" s="3">
        <v>6</v>
      </c>
      <c r="F16" s="3">
        <v>1</v>
      </c>
      <c r="G16" s="3">
        <v>31</v>
      </c>
      <c r="H16" s="93">
        <f t="shared" si="0"/>
        <v>386</v>
      </c>
      <c r="I16" s="11" t="s">
        <v>68</v>
      </c>
    </row>
    <row r="17" spans="1:9" x14ac:dyDescent="0.25">
      <c r="A17" s="80" t="s">
        <v>31</v>
      </c>
      <c r="B17" s="81">
        <v>52</v>
      </c>
      <c r="C17" s="81">
        <v>3771</v>
      </c>
      <c r="D17" s="81">
        <v>0</v>
      </c>
      <c r="E17" s="81">
        <v>0</v>
      </c>
      <c r="F17" s="81">
        <v>151</v>
      </c>
      <c r="G17" s="81">
        <v>104</v>
      </c>
      <c r="H17" s="92">
        <f t="shared" si="0"/>
        <v>4078</v>
      </c>
      <c r="I17" s="11" t="s">
        <v>69</v>
      </c>
    </row>
    <row r="18" spans="1:9" x14ac:dyDescent="0.25">
      <c r="A18" s="21" t="s">
        <v>10</v>
      </c>
      <c r="B18" s="3">
        <v>0</v>
      </c>
      <c r="C18" s="3">
        <v>1965</v>
      </c>
      <c r="D18" s="3">
        <v>0</v>
      </c>
      <c r="E18" s="3">
        <v>2</v>
      </c>
      <c r="F18" s="3">
        <v>987</v>
      </c>
      <c r="G18" s="3">
        <v>153</v>
      </c>
      <c r="H18" s="93">
        <f t="shared" si="0"/>
        <v>3107</v>
      </c>
      <c r="I18" s="11" t="s">
        <v>70</v>
      </c>
    </row>
    <row r="19" spans="1:9" x14ac:dyDescent="0.25">
      <c r="A19" s="80" t="s">
        <v>11</v>
      </c>
      <c r="B19" s="81">
        <v>194</v>
      </c>
      <c r="C19" s="81">
        <v>400</v>
      </c>
      <c r="D19" s="81">
        <v>0</v>
      </c>
      <c r="E19" s="81">
        <v>3</v>
      </c>
      <c r="F19" s="81">
        <v>111</v>
      </c>
      <c r="G19" s="81">
        <v>137</v>
      </c>
      <c r="H19" s="92">
        <f t="shared" si="0"/>
        <v>845</v>
      </c>
      <c r="I19" s="11" t="s">
        <v>71</v>
      </c>
    </row>
    <row r="20" spans="1:9" x14ac:dyDescent="0.25">
      <c r="A20" s="21" t="s">
        <v>12</v>
      </c>
      <c r="B20" s="3">
        <v>0</v>
      </c>
      <c r="C20" s="3">
        <v>1283</v>
      </c>
      <c r="D20" s="3">
        <v>0</v>
      </c>
      <c r="E20" s="3">
        <v>0</v>
      </c>
      <c r="F20" s="3">
        <v>81</v>
      </c>
      <c r="G20" s="3">
        <v>0</v>
      </c>
      <c r="H20" s="93">
        <f t="shared" si="0"/>
        <v>1364</v>
      </c>
      <c r="I20" s="11" t="s">
        <v>72</v>
      </c>
    </row>
    <row r="21" spans="1:9" x14ac:dyDescent="0.25">
      <c r="A21" s="80" t="s">
        <v>13</v>
      </c>
      <c r="B21" s="81">
        <v>2</v>
      </c>
      <c r="C21" s="81">
        <v>3601</v>
      </c>
      <c r="D21" s="81">
        <v>2</v>
      </c>
      <c r="E21" s="81">
        <v>3</v>
      </c>
      <c r="F21" s="81">
        <v>234</v>
      </c>
      <c r="G21" s="81">
        <v>1155</v>
      </c>
      <c r="H21" s="92">
        <f t="shared" si="0"/>
        <v>4997</v>
      </c>
      <c r="I21" s="11" t="s">
        <v>73</v>
      </c>
    </row>
    <row r="22" spans="1:9" x14ac:dyDescent="0.25">
      <c r="A22" s="21" t="s">
        <v>14</v>
      </c>
      <c r="B22" s="3">
        <v>25</v>
      </c>
      <c r="C22" s="3">
        <v>1436</v>
      </c>
      <c r="D22" s="3">
        <v>0</v>
      </c>
      <c r="E22" s="3">
        <v>3</v>
      </c>
      <c r="F22" s="3">
        <v>50</v>
      </c>
      <c r="G22" s="3">
        <v>104</v>
      </c>
      <c r="H22" s="93">
        <f t="shared" si="0"/>
        <v>1618</v>
      </c>
      <c r="I22" s="11" t="s">
        <v>74</v>
      </c>
    </row>
    <row r="23" spans="1:9" x14ac:dyDescent="0.25">
      <c r="A23" s="80" t="s">
        <v>15</v>
      </c>
      <c r="B23" s="81">
        <v>0</v>
      </c>
      <c r="C23" s="81">
        <v>581</v>
      </c>
      <c r="D23" s="81">
        <v>0</v>
      </c>
      <c r="E23" s="81">
        <v>0</v>
      </c>
      <c r="F23" s="81">
        <v>14</v>
      </c>
      <c r="G23" s="81">
        <v>10</v>
      </c>
      <c r="H23" s="92">
        <f t="shared" si="0"/>
        <v>605</v>
      </c>
      <c r="I23" s="11" t="s">
        <v>75</v>
      </c>
    </row>
    <row r="24" spans="1:9" x14ac:dyDescent="0.25">
      <c r="A24" s="21" t="s">
        <v>16</v>
      </c>
      <c r="B24" s="3">
        <v>0</v>
      </c>
      <c r="C24" s="3">
        <v>382</v>
      </c>
      <c r="D24" s="3">
        <v>0</v>
      </c>
      <c r="E24" s="3">
        <v>0</v>
      </c>
      <c r="F24" s="3">
        <v>0</v>
      </c>
      <c r="G24" s="3">
        <v>24</v>
      </c>
      <c r="H24" s="93">
        <f t="shared" si="0"/>
        <v>406</v>
      </c>
      <c r="I24" s="11" t="s">
        <v>76</v>
      </c>
    </row>
    <row r="25" spans="1:9" x14ac:dyDescent="0.25">
      <c r="A25" s="80" t="s">
        <v>17</v>
      </c>
      <c r="B25" s="81">
        <v>5</v>
      </c>
      <c r="C25" s="81">
        <v>1327</v>
      </c>
      <c r="D25" s="81">
        <v>3</v>
      </c>
      <c r="E25" s="81">
        <v>4</v>
      </c>
      <c r="F25" s="81">
        <v>872</v>
      </c>
      <c r="G25" s="81">
        <v>820</v>
      </c>
      <c r="H25" s="92">
        <f t="shared" si="0"/>
        <v>3031</v>
      </c>
      <c r="I25" s="11" t="s">
        <v>77</v>
      </c>
    </row>
    <row r="26" spans="1:9" x14ac:dyDescent="0.25">
      <c r="A26" s="21" t="s">
        <v>18</v>
      </c>
      <c r="B26" s="3">
        <v>0</v>
      </c>
      <c r="C26" s="3">
        <v>1263</v>
      </c>
      <c r="D26" s="3">
        <v>0</v>
      </c>
      <c r="E26" s="3">
        <v>0</v>
      </c>
      <c r="F26" s="3">
        <v>27</v>
      </c>
      <c r="G26" s="3">
        <v>178</v>
      </c>
      <c r="H26" s="93">
        <f t="shared" si="0"/>
        <v>1468</v>
      </c>
      <c r="I26" s="11" t="s">
        <v>78</v>
      </c>
    </row>
    <row r="27" spans="1:9" x14ac:dyDescent="0.25">
      <c r="A27" s="80" t="s">
        <v>19</v>
      </c>
      <c r="B27" s="81">
        <v>2</v>
      </c>
      <c r="C27" s="81">
        <v>2745</v>
      </c>
      <c r="D27" s="81">
        <v>17</v>
      </c>
      <c r="E27" s="81">
        <v>1</v>
      </c>
      <c r="F27" s="81">
        <v>194</v>
      </c>
      <c r="G27" s="81">
        <v>103</v>
      </c>
      <c r="H27" s="92">
        <f t="shared" si="0"/>
        <v>3062</v>
      </c>
      <c r="I27" s="11" t="s">
        <v>84</v>
      </c>
    </row>
    <row r="28" spans="1:9" x14ac:dyDescent="0.25">
      <c r="A28" s="21" t="s">
        <v>20</v>
      </c>
      <c r="B28" s="3">
        <v>0</v>
      </c>
      <c r="C28" s="3">
        <v>963</v>
      </c>
      <c r="D28" s="3">
        <v>0</v>
      </c>
      <c r="E28" s="3">
        <v>0</v>
      </c>
      <c r="F28" s="3">
        <v>99</v>
      </c>
      <c r="G28" s="3">
        <v>101</v>
      </c>
      <c r="H28" s="93">
        <f t="shared" si="0"/>
        <v>1163</v>
      </c>
      <c r="I28" s="11" t="s">
        <v>79</v>
      </c>
    </row>
    <row r="29" spans="1:9" x14ac:dyDescent="0.25">
      <c r="A29" s="80" t="s">
        <v>21</v>
      </c>
      <c r="B29" s="81">
        <v>0</v>
      </c>
      <c r="C29" s="81">
        <v>309</v>
      </c>
      <c r="D29" s="81">
        <v>0</v>
      </c>
      <c r="E29" s="81">
        <v>0</v>
      </c>
      <c r="F29" s="81">
        <v>0</v>
      </c>
      <c r="G29" s="81">
        <v>1154</v>
      </c>
      <c r="H29" s="92">
        <f t="shared" si="0"/>
        <v>1463</v>
      </c>
      <c r="I29" s="11" t="s">
        <v>80</v>
      </c>
    </row>
    <row r="30" spans="1:9" x14ac:dyDescent="0.25">
      <c r="A30" s="21" t="s">
        <v>22</v>
      </c>
      <c r="B30" s="3">
        <v>38</v>
      </c>
      <c r="C30" s="3">
        <v>857</v>
      </c>
      <c r="D30" s="3">
        <v>12</v>
      </c>
      <c r="E30" s="3">
        <v>1</v>
      </c>
      <c r="F30" s="3">
        <v>101</v>
      </c>
      <c r="G30" s="3">
        <v>43</v>
      </c>
      <c r="H30" s="93">
        <f t="shared" si="0"/>
        <v>1052</v>
      </c>
      <c r="I30" s="11" t="s">
        <v>81</v>
      </c>
    </row>
    <row r="31" spans="1:9" x14ac:dyDescent="0.25">
      <c r="A31" s="80" t="s">
        <v>23</v>
      </c>
      <c r="B31" s="81">
        <v>1</v>
      </c>
      <c r="C31" s="81">
        <v>1118</v>
      </c>
      <c r="D31" s="81">
        <v>0</v>
      </c>
      <c r="E31" s="81">
        <v>2</v>
      </c>
      <c r="F31" s="81">
        <v>0</v>
      </c>
      <c r="G31" s="81">
        <v>187</v>
      </c>
      <c r="H31" s="92">
        <f t="shared" si="0"/>
        <v>1308</v>
      </c>
      <c r="I31" s="11" t="s">
        <v>82</v>
      </c>
    </row>
    <row r="32" spans="1:9" x14ac:dyDescent="0.25">
      <c r="A32" s="21" t="s">
        <v>24</v>
      </c>
      <c r="B32" s="3">
        <v>0</v>
      </c>
      <c r="C32" s="3">
        <v>623</v>
      </c>
      <c r="D32" s="3">
        <v>0</v>
      </c>
      <c r="E32" s="3">
        <v>0</v>
      </c>
      <c r="F32" s="3">
        <v>9</v>
      </c>
      <c r="G32" s="3">
        <v>106</v>
      </c>
      <c r="H32" s="93">
        <f t="shared" si="0"/>
        <v>738</v>
      </c>
      <c r="I32" s="11" t="s">
        <v>83</v>
      </c>
    </row>
    <row r="33" spans="1:9" x14ac:dyDescent="0.25">
      <c r="A33" s="80" t="s">
        <v>25</v>
      </c>
      <c r="B33" s="81">
        <v>0</v>
      </c>
      <c r="C33" s="81">
        <v>805</v>
      </c>
      <c r="D33" s="81">
        <v>0</v>
      </c>
      <c r="E33" s="81">
        <v>0</v>
      </c>
      <c r="F33" s="81">
        <v>1</v>
      </c>
      <c r="G33" s="81">
        <v>180</v>
      </c>
      <c r="H33" s="92">
        <f t="shared" si="0"/>
        <v>986</v>
      </c>
      <c r="I33" s="11" t="s">
        <v>85</v>
      </c>
    </row>
    <row r="34" spans="1:9" x14ac:dyDescent="0.25">
      <c r="A34" s="21" t="s">
        <v>26</v>
      </c>
      <c r="B34" s="3">
        <v>0</v>
      </c>
      <c r="C34" s="3">
        <v>697</v>
      </c>
      <c r="D34" s="3">
        <v>0</v>
      </c>
      <c r="E34" s="3">
        <v>1</v>
      </c>
      <c r="F34" s="3">
        <v>70</v>
      </c>
      <c r="G34" s="3">
        <v>101</v>
      </c>
      <c r="H34" s="93">
        <f t="shared" si="0"/>
        <v>869</v>
      </c>
      <c r="I34" s="11" t="s">
        <v>141</v>
      </c>
    </row>
    <row r="35" spans="1:9" x14ac:dyDescent="0.25">
      <c r="A35" s="80" t="s">
        <v>27</v>
      </c>
      <c r="B35" s="81">
        <v>0</v>
      </c>
      <c r="C35" s="81">
        <v>777</v>
      </c>
      <c r="D35" s="81">
        <v>0</v>
      </c>
      <c r="E35" s="81">
        <v>0</v>
      </c>
      <c r="F35" s="81">
        <v>195</v>
      </c>
      <c r="G35" s="81">
        <v>4</v>
      </c>
      <c r="H35" s="92">
        <f t="shared" si="0"/>
        <v>976</v>
      </c>
      <c r="I35" s="11" t="s">
        <v>86</v>
      </c>
    </row>
    <row r="36" spans="1:9" x14ac:dyDescent="0.25">
      <c r="A36" s="21" t="s">
        <v>28</v>
      </c>
      <c r="B36" s="3">
        <v>0</v>
      </c>
      <c r="C36" s="3">
        <v>2858</v>
      </c>
      <c r="D36" s="3">
        <v>0</v>
      </c>
      <c r="E36" s="3">
        <v>2</v>
      </c>
      <c r="F36" s="3">
        <v>30</v>
      </c>
      <c r="G36" s="3">
        <v>98</v>
      </c>
      <c r="H36" s="93">
        <f t="shared" si="0"/>
        <v>2988</v>
      </c>
      <c r="I36" s="11" t="s">
        <v>87</v>
      </c>
    </row>
    <row r="37" spans="1:9" x14ac:dyDescent="0.25">
      <c r="A37" s="80" t="s">
        <v>29</v>
      </c>
      <c r="B37" s="81">
        <v>1</v>
      </c>
      <c r="C37" s="81">
        <v>536</v>
      </c>
      <c r="D37" s="81">
        <v>0</v>
      </c>
      <c r="E37" s="81">
        <v>0</v>
      </c>
      <c r="F37" s="81">
        <v>21</v>
      </c>
      <c r="G37" s="81">
        <v>24</v>
      </c>
      <c r="H37" s="92">
        <f t="shared" si="0"/>
        <v>582</v>
      </c>
      <c r="I37" s="11" t="s">
        <v>88</v>
      </c>
    </row>
    <row r="38" spans="1:9" x14ac:dyDescent="0.25">
      <c r="A38" s="21" t="s">
        <v>30</v>
      </c>
      <c r="B38" s="3">
        <v>0</v>
      </c>
      <c r="C38" s="3">
        <v>223</v>
      </c>
      <c r="D38" s="3">
        <v>0</v>
      </c>
      <c r="E38" s="3">
        <v>0</v>
      </c>
      <c r="F38" s="3">
        <v>0</v>
      </c>
      <c r="G38" s="3">
        <v>25</v>
      </c>
      <c r="H38" s="93">
        <f t="shared" si="0"/>
        <v>248</v>
      </c>
      <c r="I38" s="11" t="s">
        <v>89</v>
      </c>
    </row>
    <row r="39" spans="1:9" ht="10.5" customHeight="1" x14ac:dyDescent="0.25">
      <c r="A39" s="25"/>
      <c r="B39" s="26"/>
      <c r="C39" s="26"/>
      <c r="D39" s="26"/>
      <c r="E39" s="26"/>
      <c r="F39" s="26"/>
      <c r="G39" s="26"/>
      <c r="H39" s="26"/>
    </row>
    <row r="40" spans="1:9" ht="19.5" customHeight="1" x14ac:dyDescent="0.25">
      <c r="A40" s="72" t="s">
        <v>37</v>
      </c>
      <c r="B40" s="72">
        <f t="shared" ref="B40:H40" si="1">SUM(B7:B38)</f>
        <v>1300</v>
      </c>
      <c r="C40" s="72">
        <f t="shared" si="1"/>
        <v>50686</v>
      </c>
      <c r="D40" s="72">
        <f t="shared" si="1"/>
        <v>447</v>
      </c>
      <c r="E40" s="72">
        <f t="shared" si="1"/>
        <v>49</v>
      </c>
      <c r="F40" s="72">
        <f t="shared" si="1"/>
        <v>9983</v>
      </c>
      <c r="G40" s="72">
        <f t="shared" si="1"/>
        <v>9097</v>
      </c>
      <c r="H40" s="72">
        <f t="shared" si="1"/>
        <v>71562</v>
      </c>
    </row>
    <row r="41" spans="1:9" x14ac:dyDescent="0.25">
      <c r="A41" s="4"/>
      <c r="B41" s="97">
        <f>B40*100/$H$40</f>
        <v>1.816606578910595</v>
      </c>
      <c r="C41" s="97">
        <f t="shared" ref="C41:G41" si="2">C40*100/$H$40</f>
        <v>70.828093122048017</v>
      </c>
      <c r="D41" s="97">
        <f t="shared" si="2"/>
        <v>0.62463318521002764</v>
      </c>
      <c r="E41" s="97">
        <f t="shared" si="2"/>
        <v>6.8472094128168584E-2</v>
      </c>
      <c r="F41" s="97">
        <v>14</v>
      </c>
      <c r="G41" s="97">
        <f t="shared" si="2"/>
        <v>12.712053883345909</v>
      </c>
      <c r="H41" s="16">
        <f>SUM(B41:G41)</f>
        <v>100.04985886364273</v>
      </c>
      <c r="I41" s="69"/>
    </row>
    <row r="42" spans="1:9" x14ac:dyDescent="0.25">
      <c r="A42" s="21" t="s">
        <v>133</v>
      </c>
    </row>
    <row r="43" spans="1:9" x14ac:dyDescent="0.25">
      <c r="B43" s="4"/>
      <c r="C43" s="4"/>
      <c r="D43" s="4"/>
      <c r="E43" s="4"/>
      <c r="F43" s="4"/>
      <c r="G43" s="4"/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2"/>
  <sheetViews>
    <sheetView zoomScaleNormal="100" workbookViewId="0">
      <selection activeCell="C76" sqref="C76"/>
    </sheetView>
  </sheetViews>
  <sheetFormatPr baseColWidth="10" defaultColWidth="11.42578125" defaultRowHeight="15" x14ac:dyDescent="0.25"/>
  <cols>
    <col min="1" max="1" width="18.5703125" style="2" customWidth="1"/>
    <col min="2" max="2" width="14.85546875" style="2" customWidth="1"/>
    <col min="3" max="3" width="12.5703125" style="2" customWidth="1"/>
    <col min="4" max="4" width="8.5703125" style="2" customWidth="1"/>
    <col min="5" max="5" width="9.28515625" style="2" customWidth="1"/>
    <col min="6" max="6" width="9.42578125" style="2" customWidth="1"/>
    <col min="7" max="7" width="10.7109375" style="2" customWidth="1"/>
    <col min="8" max="8" width="10.42578125" style="2" customWidth="1"/>
    <col min="9" max="16384" width="11.42578125" style="2"/>
  </cols>
  <sheetData>
    <row r="2" spans="1:8" ht="17.25" x14ac:dyDescent="0.3">
      <c r="A2" s="6" t="s">
        <v>100</v>
      </c>
      <c r="B2" s="6"/>
      <c r="C2" s="6"/>
      <c r="D2" s="6"/>
      <c r="E2" s="6"/>
      <c r="F2" s="6"/>
      <c r="G2" s="6"/>
      <c r="H2" s="6"/>
    </row>
    <row r="3" spans="1:8" ht="17.25" x14ac:dyDescent="0.3">
      <c r="A3" s="105" t="s">
        <v>109</v>
      </c>
      <c r="B3" s="105"/>
      <c r="C3" s="105"/>
      <c r="D3" s="105"/>
      <c r="E3" s="105"/>
      <c r="F3" s="105"/>
      <c r="G3" s="105"/>
      <c r="H3" s="6"/>
    </row>
    <row r="5" spans="1:8" ht="15.75" customHeight="1" x14ac:dyDescent="0.25">
      <c r="A5" s="103" t="s">
        <v>95</v>
      </c>
      <c r="B5" s="104" t="s">
        <v>97</v>
      </c>
      <c r="C5" s="104" t="s">
        <v>98</v>
      </c>
      <c r="D5" s="103" t="s">
        <v>37</v>
      </c>
    </row>
    <row r="6" spans="1:8" ht="16.5" customHeight="1" x14ac:dyDescent="0.25">
      <c r="A6" s="103"/>
      <c r="B6" s="104"/>
      <c r="C6" s="104"/>
      <c r="D6" s="103"/>
    </row>
    <row r="7" spans="1:8" ht="9.75" customHeight="1" x14ac:dyDescent="0.25">
      <c r="A7" s="25"/>
      <c r="B7" s="25"/>
      <c r="C7" s="25"/>
      <c r="D7" s="25"/>
    </row>
    <row r="8" spans="1:8" x14ac:dyDescent="0.25">
      <c r="A8" s="80" t="s">
        <v>1</v>
      </c>
      <c r="B8" s="81">
        <v>17</v>
      </c>
      <c r="C8" s="81">
        <v>512</v>
      </c>
      <c r="D8" s="92">
        <f>SUM(B8:C8)</f>
        <v>529</v>
      </c>
      <c r="E8" s="11" t="s">
        <v>61</v>
      </c>
    </row>
    <row r="9" spans="1:8" x14ac:dyDescent="0.25">
      <c r="A9" s="21" t="s">
        <v>2</v>
      </c>
      <c r="B9" s="3">
        <v>76</v>
      </c>
      <c r="C9" s="3">
        <v>986</v>
      </c>
      <c r="D9" s="93">
        <f t="shared" ref="D9:D23" si="0">SUM(B9:C9)</f>
        <v>1062</v>
      </c>
      <c r="E9" s="11" t="s">
        <v>62</v>
      </c>
    </row>
    <row r="10" spans="1:8" x14ac:dyDescent="0.25">
      <c r="A10" s="80" t="s">
        <v>3</v>
      </c>
      <c r="B10" s="81">
        <v>2</v>
      </c>
      <c r="C10" s="81">
        <v>659</v>
      </c>
      <c r="D10" s="92">
        <f t="shared" si="0"/>
        <v>661</v>
      </c>
      <c r="E10" s="11" t="s">
        <v>63</v>
      </c>
    </row>
    <row r="11" spans="1:8" x14ac:dyDescent="0.25">
      <c r="A11" s="21" t="s">
        <v>4</v>
      </c>
      <c r="B11" s="3">
        <v>75</v>
      </c>
      <c r="C11" s="3">
        <v>154</v>
      </c>
      <c r="D11" s="93">
        <f t="shared" si="0"/>
        <v>229</v>
      </c>
      <c r="E11" s="11" t="s">
        <v>140</v>
      </c>
    </row>
    <row r="12" spans="1:8" x14ac:dyDescent="0.25">
      <c r="A12" s="80" t="s">
        <v>7</v>
      </c>
      <c r="B12" s="81">
        <v>117</v>
      </c>
      <c r="C12" s="81">
        <v>1527</v>
      </c>
      <c r="D12" s="92">
        <f t="shared" si="0"/>
        <v>1644</v>
      </c>
      <c r="E12" s="11" t="s">
        <v>64</v>
      </c>
    </row>
    <row r="13" spans="1:8" x14ac:dyDescent="0.25">
      <c r="A13" s="21" t="s">
        <v>8</v>
      </c>
      <c r="B13" s="3">
        <v>10</v>
      </c>
      <c r="C13" s="3">
        <v>488</v>
      </c>
      <c r="D13" s="93">
        <f t="shared" si="0"/>
        <v>498</v>
      </c>
      <c r="E13" s="11" t="s">
        <v>65</v>
      </c>
    </row>
    <row r="14" spans="1:8" x14ac:dyDescent="0.25">
      <c r="A14" s="80" t="s">
        <v>138</v>
      </c>
      <c r="B14" s="81">
        <v>3219</v>
      </c>
      <c r="C14" s="81">
        <v>25204</v>
      </c>
      <c r="D14" s="92">
        <f t="shared" si="0"/>
        <v>28423</v>
      </c>
      <c r="E14" s="11" t="s">
        <v>139</v>
      </c>
    </row>
    <row r="15" spans="1:8" x14ac:dyDescent="0.25">
      <c r="A15" s="21" t="s">
        <v>5</v>
      </c>
      <c r="B15" s="3">
        <v>103</v>
      </c>
      <c r="C15" s="3">
        <v>943</v>
      </c>
      <c r="D15" s="93">
        <f t="shared" si="0"/>
        <v>1046</v>
      </c>
      <c r="E15" s="11" t="s">
        <v>66</v>
      </c>
    </row>
    <row r="16" spans="1:8" x14ac:dyDescent="0.25">
      <c r="A16" s="80" t="s">
        <v>6</v>
      </c>
      <c r="B16" s="81">
        <v>11</v>
      </c>
      <c r="C16" s="81">
        <v>119</v>
      </c>
      <c r="D16" s="92">
        <f t="shared" si="0"/>
        <v>130</v>
      </c>
      <c r="E16" s="11" t="s">
        <v>67</v>
      </c>
    </row>
    <row r="17" spans="1:5" x14ac:dyDescent="0.25">
      <c r="A17" s="21" t="s">
        <v>9</v>
      </c>
      <c r="B17" s="3">
        <v>10</v>
      </c>
      <c r="C17" s="3">
        <v>376</v>
      </c>
      <c r="D17" s="93">
        <f t="shared" si="0"/>
        <v>386</v>
      </c>
      <c r="E17" s="11" t="s">
        <v>68</v>
      </c>
    </row>
    <row r="18" spans="1:5" x14ac:dyDescent="0.25">
      <c r="A18" s="80" t="s">
        <v>31</v>
      </c>
      <c r="B18" s="81">
        <v>6</v>
      </c>
      <c r="C18" s="81">
        <v>4072</v>
      </c>
      <c r="D18" s="92">
        <f t="shared" si="0"/>
        <v>4078</v>
      </c>
      <c r="E18" s="11" t="s">
        <v>69</v>
      </c>
    </row>
    <row r="19" spans="1:5" x14ac:dyDescent="0.25">
      <c r="A19" s="21" t="s">
        <v>10</v>
      </c>
      <c r="B19" s="3">
        <v>48</v>
      </c>
      <c r="C19" s="3">
        <v>3059</v>
      </c>
      <c r="D19" s="93">
        <f t="shared" si="0"/>
        <v>3107</v>
      </c>
      <c r="E19" s="11" t="s">
        <v>70</v>
      </c>
    </row>
    <row r="20" spans="1:5" x14ac:dyDescent="0.25">
      <c r="A20" s="80" t="s">
        <v>11</v>
      </c>
      <c r="B20" s="81">
        <v>49</v>
      </c>
      <c r="C20" s="81">
        <v>796</v>
      </c>
      <c r="D20" s="92">
        <f t="shared" si="0"/>
        <v>845</v>
      </c>
      <c r="E20" s="11" t="s">
        <v>71</v>
      </c>
    </row>
    <row r="21" spans="1:5" x14ac:dyDescent="0.25">
      <c r="A21" s="21" t="s">
        <v>12</v>
      </c>
      <c r="B21" s="3">
        <v>41</v>
      </c>
      <c r="C21" s="3">
        <v>1323</v>
      </c>
      <c r="D21" s="93">
        <f t="shared" si="0"/>
        <v>1364</v>
      </c>
      <c r="E21" s="11" t="s">
        <v>72</v>
      </c>
    </row>
    <row r="22" spans="1:5" x14ac:dyDescent="0.25">
      <c r="A22" s="80" t="s">
        <v>13</v>
      </c>
      <c r="B22" s="81">
        <v>135</v>
      </c>
      <c r="C22" s="81">
        <v>4862</v>
      </c>
      <c r="D22" s="92">
        <f t="shared" si="0"/>
        <v>4997</v>
      </c>
      <c r="E22" s="11" t="s">
        <v>73</v>
      </c>
    </row>
    <row r="23" spans="1:5" x14ac:dyDescent="0.25">
      <c r="A23" s="21" t="s">
        <v>14</v>
      </c>
      <c r="B23" s="3">
        <v>324</v>
      </c>
      <c r="C23" s="3">
        <v>1294</v>
      </c>
      <c r="D23" s="93">
        <f t="shared" si="0"/>
        <v>1618</v>
      </c>
      <c r="E23" s="11" t="s">
        <v>74</v>
      </c>
    </row>
    <row r="24" spans="1:5" ht="15" customHeight="1" x14ac:dyDescent="0.25">
      <c r="A24" s="80" t="s">
        <v>15</v>
      </c>
      <c r="B24" s="81">
        <v>3</v>
      </c>
      <c r="C24" s="81">
        <v>602</v>
      </c>
      <c r="D24" s="92">
        <f>SUM(B24:C24)</f>
        <v>605</v>
      </c>
      <c r="E24" s="11" t="s">
        <v>75</v>
      </c>
    </row>
    <row r="25" spans="1:5" ht="12" customHeight="1" x14ac:dyDescent="0.25">
      <c r="A25" s="21" t="s">
        <v>16</v>
      </c>
      <c r="B25" s="3"/>
      <c r="C25" s="3">
        <v>406</v>
      </c>
      <c r="D25" s="93">
        <f t="shared" ref="D25:D39" si="1">SUM(B25:C25)</f>
        <v>406</v>
      </c>
      <c r="E25" s="11" t="s">
        <v>76</v>
      </c>
    </row>
    <row r="26" spans="1:5" x14ac:dyDescent="0.25">
      <c r="A26" s="80" t="s">
        <v>17</v>
      </c>
      <c r="B26" s="81">
        <v>25</v>
      </c>
      <c r="C26" s="81">
        <v>3006</v>
      </c>
      <c r="D26" s="92">
        <f t="shared" si="1"/>
        <v>3031</v>
      </c>
      <c r="E26" s="11" t="s">
        <v>77</v>
      </c>
    </row>
    <row r="27" spans="1:5" x14ac:dyDescent="0.25">
      <c r="A27" s="21" t="s">
        <v>18</v>
      </c>
      <c r="B27" s="3">
        <v>50</v>
      </c>
      <c r="C27" s="3">
        <v>1418</v>
      </c>
      <c r="D27" s="93">
        <f t="shared" si="1"/>
        <v>1468</v>
      </c>
      <c r="E27" s="11" t="s">
        <v>78</v>
      </c>
    </row>
    <row r="28" spans="1:5" x14ac:dyDescent="0.25">
      <c r="A28" s="80" t="s">
        <v>19</v>
      </c>
      <c r="B28" s="81">
        <v>218</v>
      </c>
      <c r="C28" s="81">
        <v>2844</v>
      </c>
      <c r="D28" s="92">
        <f t="shared" si="1"/>
        <v>3062</v>
      </c>
      <c r="E28" s="11" t="s">
        <v>84</v>
      </c>
    </row>
    <row r="29" spans="1:5" x14ac:dyDescent="0.25">
      <c r="A29" s="21" t="s">
        <v>20</v>
      </c>
      <c r="B29" s="3">
        <v>136</v>
      </c>
      <c r="C29" s="3">
        <v>1027</v>
      </c>
      <c r="D29" s="93">
        <f t="shared" si="1"/>
        <v>1163</v>
      </c>
      <c r="E29" s="11" t="s">
        <v>79</v>
      </c>
    </row>
    <row r="30" spans="1:5" x14ac:dyDescent="0.25">
      <c r="A30" s="80" t="s">
        <v>21</v>
      </c>
      <c r="B30" s="81"/>
      <c r="C30" s="81">
        <v>1463</v>
      </c>
      <c r="D30" s="92">
        <f t="shared" si="1"/>
        <v>1463</v>
      </c>
      <c r="E30" s="11" t="s">
        <v>80</v>
      </c>
    </row>
    <row r="31" spans="1:5" x14ac:dyDescent="0.25">
      <c r="A31" s="21" t="s">
        <v>22</v>
      </c>
      <c r="B31" s="3">
        <v>59</v>
      </c>
      <c r="C31" s="3">
        <v>993</v>
      </c>
      <c r="D31" s="93">
        <f t="shared" si="1"/>
        <v>1052</v>
      </c>
      <c r="E31" s="11" t="s">
        <v>81</v>
      </c>
    </row>
    <row r="32" spans="1:5" x14ac:dyDescent="0.25">
      <c r="A32" s="80" t="s">
        <v>23</v>
      </c>
      <c r="B32" s="81">
        <v>114</v>
      </c>
      <c r="C32" s="81">
        <v>1194</v>
      </c>
      <c r="D32" s="92">
        <f t="shared" si="1"/>
        <v>1308</v>
      </c>
      <c r="E32" s="11" t="s">
        <v>82</v>
      </c>
    </row>
    <row r="33" spans="1:5" x14ac:dyDescent="0.25">
      <c r="A33" s="21" t="s">
        <v>24</v>
      </c>
      <c r="B33" s="3">
        <v>99</v>
      </c>
      <c r="C33" s="3">
        <v>639</v>
      </c>
      <c r="D33" s="93">
        <f t="shared" si="1"/>
        <v>738</v>
      </c>
      <c r="E33" s="11" t="s">
        <v>83</v>
      </c>
    </row>
    <row r="34" spans="1:5" x14ac:dyDescent="0.25">
      <c r="A34" s="80" t="s">
        <v>25</v>
      </c>
      <c r="B34" s="81">
        <v>20</v>
      </c>
      <c r="C34" s="81">
        <v>966</v>
      </c>
      <c r="D34" s="92">
        <f t="shared" si="1"/>
        <v>986</v>
      </c>
      <c r="E34" s="11" t="s">
        <v>85</v>
      </c>
    </row>
    <row r="35" spans="1:5" x14ac:dyDescent="0.25">
      <c r="A35" s="21" t="s">
        <v>26</v>
      </c>
      <c r="B35" s="3">
        <v>33</v>
      </c>
      <c r="C35" s="3">
        <v>836</v>
      </c>
      <c r="D35" s="93">
        <f t="shared" si="1"/>
        <v>869</v>
      </c>
      <c r="E35" s="11" t="s">
        <v>141</v>
      </c>
    </row>
    <row r="36" spans="1:5" x14ac:dyDescent="0.25">
      <c r="A36" s="80" t="s">
        <v>27</v>
      </c>
      <c r="B36" s="81">
        <v>2</v>
      </c>
      <c r="C36" s="81">
        <v>974</v>
      </c>
      <c r="D36" s="92">
        <f t="shared" si="1"/>
        <v>976</v>
      </c>
      <c r="E36" s="11" t="s">
        <v>86</v>
      </c>
    </row>
    <row r="37" spans="1:5" x14ac:dyDescent="0.25">
      <c r="A37" s="21" t="s">
        <v>28</v>
      </c>
      <c r="B37" s="3">
        <v>322</v>
      </c>
      <c r="C37" s="3">
        <v>2666</v>
      </c>
      <c r="D37" s="93">
        <f t="shared" si="1"/>
        <v>2988</v>
      </c>
      <c r="E37" s="11" t="s">
        <v>87</v>
      </c>
    </row>
    <row r="38" spans="1:5" x14ac:dyDescent="0.25">
      <c r="A38" s="80" t="s">
        <v>29</v>
      </c>
      <c r="B38" s="81">
        <v>3</v>
      </c>
      <c r="C38" s="81">
        <v>579</v>
      </c>
      <c r="D38" s="92">
        <f t="shared" si="1"/>
        <v>582</v>
      </c>
      <c r="E38" s="11" t="s">
        <v>88</v>
      </c>
    </row>
    <row r="39" spans="1:5" x14ac:dyDescent="0.25">
      <c r="A39" s="21" t="s">
        <v>30</v>
      </c>
      <c r="B39" s="3">
        <v>55</v>
      </c>
      <c r="C39" s="3">
        <v>193</v>
      </c>
      <c r="D39" s="93">
        <f t="shared" si="1"/>
        <v>248</v>
      </c>
      <c r="E39" s="11" t="s">
        <v>89</v>
      </c>
    </row>
    <row r="40" spans="1:5" ht="6.75" customHeight="1" x14ac:dyDescent="0.25">
      <c r="A40" s="30"/>
      <c r="B40" s="29"/>
      <c r="C40" s="29"/>
      <c r="D40" s="29"/>
      <c r="E40" s="11"/>
    </row>
    <row r="41" spans="1:5" ht="15.75" x14ac:dyDescent="0.25">
      <c r="A41" s="79" t="s">
        <v>51</v>
      </c>
      <c r="B41" s="72">
        <f>SUM(B8:B23,B24:B39)</f>
        <v>5382</v>
      </c>
      <c r="C41" s="72">
        <f>SUM(C8:C23,C24:C39)</f>
        <v>66180</v>
      </c>
      <c r="D41" s="72">
        <f>D8+D9+D10+D11+D12+D13+D14+D15+D16+D17+D18+D19+D20+D21+D22+D23+D24+D25+D26+D27+D28+D29+D30+D31+D32+D33+D34+D35+D36+D37+D38+D39</f>
        <v>71562</v>
      </c>
    </row>
    <row r="42" spans="1:5" x14ac:dyDescent="0.25">
      <c r="B42" s="16">
        <f>B41*100/$D$41</f>
        <v>7.520751236689863</v>
      </c>
      <c r="C42" s="16">
        <f>C41*100/$D$41</f>
        <v>92.479248763310139</v>
      </c>
      <c r="D42" s="24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66"/>
  <sheetViews>
    <sheetView zoomScaleNormal="100" workbookViewId="0">
      <selection activeCell="E97" sqref="E96:E97"/>
    </sheetView>
  </sheetViews>
  <sheetFormatPr baseColWidth="10" defaultColWidth="11.42578125" defaultRowHeight="15" x14ac:dyDescent="0.25"/>
  <cols>
    <col min="1" max="1" width="16.7109375" style="2" customWidth="1"/>
    <col min="2" max="2" width="9.85546875" style="2" customWidth="1"/>
    <col min="3" max="3" width="11.28515625" style="2" customWidth="1"/>
    <col min="4" max="4" width="11" style="2" customWidth="1"/>
    <col min="5" max="5" width="8.85546875" style="2" bestFit="1" customWidth="1"/>
    <col min="6" max="6" width="8.85546875" style="2" customWidth="1"/>
    <col min="7" max="7" width="9" style="2" customWidth="1"/>
    <col min="8" max="16384" width="11.42578125" style="2"/>
  </cols>
  <sheetData>
    <row r="2" spans="1:7" ht="18.75" customHeight="1" x14ac:dyDescent="0.3">
      <c r="A2" s="18" t="s">
        <v>136</v>
      </c>
      <c r="B2"/>
      <c r="C2"/>
      <c r="D2"/>
      <c r="E2"/>
      <c r="F2"/>
      <c r="G2"/>
    </row>
    <row r="3" spans="1:7" ht="15" customHeight="1" x14ac:dyDescent="0.3">
      <c r="A3" s="18" t="s">
        <v>130</v>
      </c>
      <c r="B3"/>
      <c r="C3"/>
      <c r="D3"/>
      <c r="E3"/>
      <c r="F3"/>
      <c r="G3"/>
    </row>
    <row r="4" spans="1:7" ht="15" customHeight="1" x14ac:dyDescent="0.25">
      <c r="E4" s="2" t="s">
        <v>118</v>
      </c>
    </row>
    <row r="5" spans="1:7" ht="19.5" customHeight="1" x14ac:dyDescent="0.25">
      <c r="A5" s="107" t="s">
        <v>99</v>
      </c>
      <c r="B5" s="106" t="s">
        <v>40</v>
      </c>
      <c r="C5" s="103" t="s">
        <v>39</v>
      </c>
      <c r="D5" s="103" t="s">
        <v>41</v>
      </c>
      <c r="E5" s="106" t="s">
        <v>42</v>
      </c>
      <c r="F5" s="106" t="s">
        <v>47</v>
      </c>
      <c r="G5" s="103" t="s">
        <v>37</v>
      </c>
    </row>
    <row r="6" spans="1:7" ht="19.5" customHeight="1" x14ac:dyDescent="0.25">
      <c r="A6" s="107"/>
      <c r="B6" s="106"/>
      <c r="C6" s="103"/>
      <c r="D6" s="103"/>
      <c r="E6" s="106"/>
      <c r="F6" s="106"/>
      <c r="G6" s="103"/>
    </row>
    <row r="7" spans="1:7" ht="10.5" customHeight="1" x14ac:dyDescent="0.25">
      <c r="A7" s="26"/>
      <c r="B7" s="29"/>
      <c r="C7" s="29"/>
      <c r="D7" s="29"/>
      <c r="E7" s="29"/>
      <c r="F7" s="29"/>
      <c r="G7" s="29"/>
    </row>
    <row r="8" spans="1:7" x14ac:dyDescent="0.25">
      <c r="A8" s="84">
        <v>1970</v>
      </c>
      <c r="B8" s="81">
        <v>186</v>
      </c>
      <c r="C8" s="81">
        <v>3</v>
      </c>
      <c r="D8" s="81">
        <v>0</v>
      </c>
      <c r="E8" s="81">
        <v>0</v>
      </c>
      <c r="F8" s="81">
        <v>1</v>
      </c>
      <c r="G8" s="92">
        <f t="shared" ref="G8:G9" si="0">SUM(B8:F8)</f>
        <v>190</v>
      </c>
    </row>
    <row r="9" spans="1:7" x14ac:dyDescent="0.25">
      <c r="A9" s="22">
        <v>1971</v>
      </c>
      <c r="B9" s="3">
        <v>103</v>
      </c>
      <c r="C9" s="3">
        <v>0</v>
      </c>
      <c r="D9" s="3">
        <v>0</v>
      </c>
      <c r="E9" s="3">
        <v>0</v>
      </c>
      <c r="F9" s="3">
        <v>0</v>
      </c>
      <c r="G9" s="93">
        <f t="shared" si="0"/>
        <v>103</v>
      </c>
    </row>
    <row r="10" spans="1:7" x14ac:dyDescent="0.25">
      <c r="A10" s="84">
        <v>1972</v>
      </c>
      <c r="B10" s="81">
        <v>170</v>
      </c>
      <c r="C10" s="81">
        <v>1</v>
      </c>
      <c r="D10" s="81">
        <v>0</v>
      </c>
      <c r="E10" s="81">
        <v>0</v>
      </c>
      <c r="F10" s="81">
        <v>0</v>
      </c>
      <c r="G10" s="92">
        <f>SUM(B10:F10)</f>
        <v>171</v>
      </c>
    </row>
    <row r="11" spans="1:7" x14ac:dyDescent="0.25">
      <c r="A11" s="22">
        <v>1973</v>
      </c>
      <c r="B11" s="3">
        <v>227</v>
      </c>
      <c r="C11" s="3">
        <v>0</v>
      </c>
      <c r="D11" s="3">
        <v>1</v>
      </c>
      <c r="E11" s="3">
        <v>0</v>
      </c>
      <c r="F11" s="3">
        <v>1</v>
      </c>
      <c r="G11" s="93">
        <f t="shared" ref="G11:G12" si="1">SUM(B11:F11)</f>
        <v>229</v>
      </c>
    </row>
    <row r="12" spans="1:7" x14ac:dyDescent="0.25">
      <c r="A12" s="84">
        <v>1974</v>
      </c>
      <c r="B12" s="81">
        <v>299</v>
      </c>
      <c r="C12" s="81">
        <v>2</v>
      </c>
      <c r="D12" s="81">
        <v>2</v>
      </c>
      <c r="E12" s="81">
        <v>0</v>
      </c>
      <c r="F12" s="81">
        <v>0</v>
      </c>
      <c r="G12" s="92">
        <f t="shared" si="1"/>
        <v>303</v>
      </c>
    </row>
    <row r="13" spans="1:7" x14ac:dyDescent="0.25">
      <c r="A13" s="22">
        <v>1975</v>
      </c>
      <c r="B13" s="3">
        <v>419</v>
      </c>
      <c r="C13" s="3">
        <v>4</v>
      </c>
      <c r="D13" s="3">
        <v>1</v>
      </c>
      <c r="E13" s="3">
        <v>0</v>
      </c>
      <c r="F13" s="3">
        <v>0</v>
      </c>
      <c r="G13" s="93">
        <f t="shared" ref="G13:G47" si="2">SUM(B13:F13)</f>
        <v>424</v>
      </c>
    </row>
    <row r="14" spans="1:7" x14ac:dyDescent="0.25">
      <c r="A14" s="84">
        <v>1976</v>
      </c>
      <c r="B14" s="81">
        <v>310</v>
      </c>
      <c r="C14" s="81">
        <v>3</v>
      </c>
      <c r="D14" s="81">
        <v>2</v>
      </c>
      <c r="E14" s="81">
        <v>0</v>
      </c>
      <c r="F14" s="81">
        <v>0</v>
      </c>
      <c r="G14" s="92">
        <f t="shared" si="2"/>
        <v>315</v>
      </c>
    </row>
    <row r="15" spans="1:7" x14ac:dyDescent="0.25">
      <c r="A15" s="22">
        <v>1977</v>
      </c>
      <c r="B15" s="3">
        <v>387</v>
      </c>
      <c r="C15" s="3">
        <v>0</v>
      </c>
      <c r="D15" s="3">
        <v>0</v>
      </c>
      <c r="E15" s="3">
        <v>0</v>
      </c>
      <c r="F15" s="3">
        <v>0</v>
      </c>
      <c r="G15" s="93">
        <f t="shared" si="2"/>
        <v>387</v>
      </c>
    </row>
    <row r="16" spans="1:7" x14ac:dyDescent="0.25">
      <c r="A16" s="84">
        <v>1978</v>
      </c>
      <c r="B16" s="81">
        <v>405</v>
      </c>
      <c r="C16" s="81">
        <v>1</v>
      </c>
      <c r="D16" s="81">
        <v>1</v>
      </c>
      <c r="E16" s="81">
        <v>0</v>
      </c>
      <c r="F16" s="81">
        <v>0</v>
      </c>
      <c r="G16" s="92">
        <f t="shared" si="2"/>
        <v>407</v>
      </c>
    </row>
    <row r="17" spans="1:7" x14ac:dyDescent="0.25">
      <c r="A17" s="22">
        <v>1979</v>
      </c>
      <c r="B17" s="3">
        <v>508</v>
      </c>
      <c r="C17" s="3">
        <v>4</v>
      </c>
      <c r="D17" s="3">
        <v>2</v>
      </c>
      <c r="E17" s="3">
        <v>0</v>
      </c>
      <c r="F17" s="3">
        <v>1</v>
      </c>
      <c r="G17" s="93">
        <f t="shared" si="2"/>
        <v>515</v>
      </c>
    </row>
    <row r="18" spans="1:7" x14ac:dyDescent="0.25">
      <c r="A18" s="84">
        <v>1980</v>
      </c>
      <c r="B18" s="81">
        <v>697</v>
      </c>
      <c r="C18" s="81">
        <v>1</v>
      </c>
      <c r="D18" s="81">
        <v>0</v>
      </c>
      <c r="E18" s="81">
        <v>0</v>
      </c>
      <c r="F18" s="81">
        <v>0</v>
      </c>
      <c r="G18" s="92">
        <f t="shared" si="2"/>
        <v>698</v>
      </c>
    </row>
    <row r="19" spans="1:7" x14ac:dyDescent="0.25">
      <c r="A19" s="22">
        <v>1981</v>
      </c>
      <c r="B19" s="3">
        <v>659</v>
      </c>
      <c r="C19" s="3">
        <v>6</v>
      </c>
      <c r="D19" s="3">
        <v>4</v>
      </c>
      <c r="E19" s="3">
        <v>0</v>
      </c>
      <c r="F19" s="3">
        <v>2</v>
      </c>
      <c r="G19" s="93">
        <f t="shared" si="2"/>
        <v>671</v>
      </c>
    </row>
    <row r="20" spans="1:7" x14ac:dyDescent="0.25">
      <c r="A20" s="84">
        <v>1982</v>
      </c>
      <c r="B20" s="81">
        <v>483</v>
      </c>
      <c r="C20" s="81">
        <v>5</v>
      </c>
      <c r="D20" s="81">
        <v>2</v>
      </c>
      <c r="E20" s="81">
        <v>0</v>
      </c>
      <c r="F20" s="81">
        <v>1</v>
      </c>
      <c r="G20" s="92">
        <f t="shared" si="2"/>
        <v>491</v>
      </c>
    </row>
    <row r="21" spans="1:7" x14ac:dyDescent="0.25">
      <c r="A21" s="22">
        <v>1983</v>
      </c>
      <c r="B21" s="3">
        <v>181</v>
      </c>
      <c r="C21" s="3">
        <v>6</v>
      </c>
      <c r="D21" s="3">
        <v>2</v>
      </c>
      <c r="E21" s="3">
        <v>0</v>
      </c>
      <c r="F21" s="3">
        <v>2</v>
      </c>
      <c r="G21" s="93">
        <f t="shared" si="2"/>
        <v>191</v>
      </c>
    </row>
    <row r="22" spans="1:7" x14ac:dyDescent="0.25">
      <c r="A22" s="84">
        <v>1984</v>
      </c>
      <c r="B22" s="81">
        <v>375</v>
      </c>
      <c r="C22" s="81">
        <v>3</v>
      </c>
      <c r="D22" s="81">
        <v>1</v>
      </c>
      <c r="E22" s="81">
        <v>0</v>
      </c>
      <c r="F22" s="81">
        <v>1</v>
      </c>
      <c r="G22" s="92">
        <f t="shared" si="2"/>
        <v>380</v>
      </c>
    </row>
    <row r="23" spans="1:7" x14ac:dyDescent="0.25">
      <c r="A23" s="22">
        <v>1985</v>
      </c>
      <c r="B23" s="3">
        <v>504</v>
      </c>
      <c r="C23" s="3">
        <v>3</v>
      </c>
      <c r="D23" s="3">
        <v>6</v>
      </c>
      <c r="E23" s="3">
        <v>1</v>
      </c>
      <c r="F23" s="3">
        <v>4</v>
      </c>
      <c r="G23" s="93">
        <f t="shared" si="2"/>
        <v>518</v>
      </c>
    </row>
    <row r="24" spans="1:7" x14ac:dyDescent="0.25">
      <c r="A24" s="84">
        <v>1986</v>
      </c>
      <c r="B24" s="81">
        <v>364</v>
      </c>
      <c r="C24" s="81">
        <v>7</v>
      </c>
      <c r="D24" s="81">
        <v>3</v>
      </c>
      <c r="E24" s="81">
        <v>0</v>
      </c>
      <c r="F24" s="81">
        <v>7</v>
      </c>
      <c r="G24" s="92">
        <f t="shared" si="2"/>
        <v>381</v>
      </c>
    </row>
    <row r="25" spans="1:7" x14ac:dyDescent="0.25">
      <c r="A25" s="22">
        <v>1987</v>
      </c>
      <c r="B25" s="3">
        <v>137</v>
      </c>
      <c r="C25" s="3">
        <v>2</v>
      </c>
      <c r="D25" s="3">
        <v>14</v>
      </c>
      <c r="E25" s="3">
        <v>0</v>
      </c>
      <c r="F25" s="3">
        <v>7</v>
      </c>
      <c r="G25" s="93">
        <f t="shared" si="2"/>
        <v>160</v>
      </c>
    </row>
    <row r="26" spans="1:7" x14ac:dyDescent="0.25">
      <c r="A26" s="84">
        <v>1988</v>
      </c>
      <c r="B26" s="81">
        <v>174</v>
      </c>
      <c r="C26" s="81">
        <v>5</v>
      </c>
      <c r="D26" s="81">
        <v>23</v>
      </c>
      <c r="E26" s="81">
        <v>6</v>
      </c>
      <c r="F26" s="81">
        <v>12</v>
      </c>
      <c r="G26" s="92">
        <f t="shared" si="2"/>
        <v>220</v>
      </c>
    </row>
    <row r="27" spans="1:7" x14ac:dyDescent="0.25">
      <c r="A27" s="22">
        <v>1989</v>
      </c>
      <c r="B27" s="3">
        <v>327</v>
      </c>
      <c r="C27" s="3">
        <v>4</v>
      </c>
      <c r="D27" s="3">
        <v>39</v>
      </c>
      <c r="E27" s="3">
        <v>13</v>
      </c>
      <c r="F27" s="3">
        <v>49</v>
      </c>
      <c r="G27" s="93">
        <f t="shared" si="2"/>
        <v>432</v>
      </c>
    </row>
    <row r="28" spans="1:7" x14ac:dyDescent="0.25">
      <c r="A28" s="84">
        <v>1990</v>
      </c>
      <c r="B28" s="81">
        <v>585</v>
      </c>
      <c r="C28" s="81">
        <v>19</v>
      </c>
      <c r="D28" s="81">
        <v>41</v>
      </c>
      <c r="E28" s="81">
        <v>7</v>
      </c>
      <c r="F28" s="81">
        <v>243</v>
      </c>
      <c r="G28" s="92">
        <f t="shared" si="2"/>
        <v>895</v>
      </c>
    </row>
    <row r="29" spans="1:7" x14ac:dyDescent="0.25">
      <c r="A29" s="22">
        <v>1991</v>
      </c>
      <c r="B29" s="3">
        <v>1129</v>
      </c>
      <c r="C29" s="3">
        <v>23</v>
      </c>
      <c r="D29" s="3">
        <v>46</v>
      </c>
      <c r="E29" s="3">
        <v>9</v>
      </c>
      <c r="F29" s="3">
        <v>509</v>
      </c>
      <c r="G29" s="93">
        <f t="shared" si="2"/>
        <v>1716</v>
      </c>
    </row>
    <row r="30" spans="1:7" x14ac:dyDescent="0.25">
      <c r="A30" s="84">
        <v>1992</v>
      </c>
      <c r="B30" s="81">
        <v>1460</v>
      </c>
      <c r="C30" s="81">
        <v>74</v>
      </c>
      <c r="D30" s="81">
        <v>78</v>
      </c>
      <c r="E30" s="81">
        <v>7</v>
      </c>
      <c r="F30" s="81">
        <v>533</v>
      </c>
      <c r="G30" s="92">
        <f t="shared" si="2"/>
        <v>2152</v>
      </c>
    </row>
    <row r="31" spans="1:7" x14ac:dyDescent="0.25">
      <c r="A31" s="22">
        <v>1993</v>
      </c>
      <c r="B31" s="3">
        <v>2002</v>
      </c>
      <c r="C31" s="3">
        <v>129</v>
      </c>
      <c r="D31" s="3">
        <v>79</v>
      </c>
      <c r="E31" s="3">
        <v>3</v>
      </c>
      <c r="F31" s="3">
        <v>49</v>
      </c>
      <c r="G31" s="93">
        <f t="shared" si="2"/>
        <v>2262</v>
      </c>
    </row>
    <row r="32" spans="1:7" x14ac:dyDescent="0.25">
      <c r="A32" s="84">
        <v>1994</v>
      </c>
      <c r="B32" s="81">
        <v>1494</v>
      </c>
      <c r="C32" s="81">
        <v>84</v>
      </c>
      <c r="D32" s="81">
        <v>76</v>
      </c>
      <c r="E32" s="81">
        <v>1</v>
      </c>
      <c r="F32" s="81">
        <v>2</v>
      </c>
      <c r="G32" s="92">
        <f t="shared" si="2"/>
        <v>1657</v>
      </c>
    </row>
    <row r="33" spans="1:7" x14ac:dyDescent="0.25">
      <c r="A33" s="22">
        <v>1995</v>
      </c>
      <c r="B33" s="3">
        <v>443</v>
      </c>
      <c r="C33" s="3">
        <v>55</v>
      </c>
      <c r="D33" s="3">
        <v>62</v>
      </c>
      <c r="E33" s="3">
        <v>0</v>
      </c>
      <c r="F33" s="3">
        <v>0</v>
      </c>
      <c r="G33" s="93">
        <f t="shared" si="2"/>
        <v>560</v>
      </c>
    </row>
    <row r="34" spans="1:7" x14ac:dyDescent="0.25">
      <c r="A34" s="84">
        <v>1996</v>
      </c>
      <c r="B34" s="81">
        <v>199</v>
      </c>
      <c r="C34" s="81">
        <v>15</v>
      </c>
      <c r="D34" s="81">
        <v>12</v>
      </c>
      <c r="E34" s="81">
        <v>0</v>
      </c>
      <c r="F34" s="81">
        <v>0</v>
      </c>
      <c r="G34" s="92">
        <f t="shared" si="2"/>
        <v>226</v>
      </c>
    </row>
    <row r="35" spans="1:7" x14ac:dyDescent="0.25">
      <c r="A35" s="22">
        <v>1997</v>
      </c>
      <c r="B35" s="3">
        <v>510</v>
      </c>
      <c r="C35" s="3">
        <v>26</v>
      </c>
      <c r="D35" s="3">
        <v>21</v>
      </c>
      <c r="E35" s="3">
        <v>0</v>
      </c>
      <c r="F35" s="3">
        <v>0</v>
      </c>
      <c r="G35" s="93">
        <f t="shared" si="2"/>
        <v>557</v>
      </c>
    </row>
    <row r="36" spans="1:7" x14ac:dyDescent="0.25">
      <c r="A36" s="84">
        <v>1998</v>
      </c>
      <c r="B36" s="81">
        <v>885</v>
      </c>
      <c r="C36" s="81">
        <v>38</v>
      </c>
      <c r="D36" s="81">
        <v>43</v>
      </c>
      <c r="E36" s="81">
        <v>1</v>
      </c>
      <c r="F36" s="81">
        <v>0</v>
      </c>
      <c r="G36" s="92">
        <f t="shared" si="2"/>
        <v>967</v>
      </c>
    </row>
    <row r="37" spans="1:7" x14ac:dyDescent="0.25">
      <c r="A37" s="22">
        <v>1999</v>
      </c>
      <c r="B37" s="3">
        <v>900</v>
      </c>
      <c r="C37" s="3">
        <v>23</v>
      </c>
      <c r="D37" s="3">
        <v>63</v>
      </c>
      <c r="E37" s="3">
        <v>5</v>
      </c>
      <c r="F37" s="3">
        <v>0</v>
      </c>
      <c r="G37" s="93">
        <f t="shared" si="2"/>
        <v>991</v>
      </c>
    </row>
    <row r="38" spans="1:7" x14ac:dyDescent="0.25">
      <c r="A38" s="84">
        <v>2000</v>
      </c>
      <c r="B38" s="81">
        <v>1930</v>
      </c>
      <c r="C38" s="81">
        <v>54</v>
      </c>
      <c r="D38" s="81">
        <v>65</v>
      </c>
      <c r="E38" s="81">
        <v>1</v>
      </c>
      <c r="F38" s="81">
        <v>0</v>
      </c>
      <c r="G38" s="92">
        <f t="shared" si="2"/>
        <v>2050</v>
      </c>
    </row>
    <row r="39" spans="1:7" x14ac:dyDescent="0.25">
      <c r="A39" s="22">
        <v>2001</v>
      </c>
      <c r="B39" s="3">
        <v>2729</v>
      </c>
      <c r="C39" s="3">
        <v>77</v>
      </c>
      <c r="D39" s="3">
        <v>36</v>
      </c>
      <c r="E39" s="3">
        <v>3</v>
      </c>
      <c r="F39" s="3">
        <v>0</v>
      </c>
      <c r="G39" s="93">
        <f t="shared" si="2"/>
        <v>2845</v>
      </c>
    </row>
    <row r="40" spans="1:7" x14ac:dyDescent="0.25">
      <c r="A40" s="84">
        <v>2002</v>
      </c>
      <c r="B40" s="81">
        <v>1745</v>
      </c>
      <c r="C40" s="81">
        <v>119</v>
      </c>
      <c r="D40" s="81">
        <v>42</v>
      </c>
      <c r="E40" s="81">
        <v>0</v>
      </c>
      <c r="F40" s="81">
        <v>0</v>
      </c>
      <c r="G40" s="92">
        <f t="shared" si="2"/>
        <v>1906</v>
      </c>
    </row>
    <row r="41" spans="1:7" x14ac:dyDescent="0.25">
      <c r="A41" s="22">
        <v>2003</v>
      </c>
      <c r="B41" s="3">
        <v>2273</v>
      </c>
      <c r="C41" s="3">
        <v>114</v>
      </c>
      <c r="D41" s="3">
        <v>78</v>
      </c>
      <c r="E41" s="3">
        <v>2</v>
      </c>
      <c r="F41" s="3">
        <v>0</v>
      </c>
      <c r="G41" s="93">
        <f t="shared" si="2"/>
        <v>2467</v>
      </c>
    </row>
    <row r="42" spans="1:7" x14ac:dyDescent="0.25">
      <c r="A42" s="84">
        <v>2004</v>
      </c>
      <c r="B42" s="81">
        <v>1474</v>
      </c>
      <c r="C42" s="81">
        <v>164</v>
      </c>
      <c r="D42" s="81">
        <v>57</v>
      </c>
      <c r="E42" s="81">
        <v>7</v>
      </c>
      <c r="F42" s="81">
        <v>0</v>
      </c>
      <c r="G42" s="92">
        <f t="shared" si="2"/>
        <v>1702</v>
      </c>
    </row>
    <row r="43" spans="1:7" x14ac:dyDescent="0.25">
      <c r="A43" s="22">
        <v>2005</v>
      </c>
      <c r="B43" s="3">
        <v>1746</v>
      </c>
      <c r="C43" s="3">
        <v>241</v>
      </c>
      <c r="D43" s="3">
        <v>67</v>
      </c>
      <c r="E43" s="3">
        <v>7</v>
      </c>
      <c r="F43" s="3">
        <v>0</v>
      </c>
      <c r="G43" s="93">
        <f t="shared" si="2"/>
        <v>2061</v>
      </c>
    </row>
    <row r="44" spans="1:7" x14ac:dyDescent="0.25">
      <c r="A44" s="84">
        <v>2006</v>
      </c>
      <c r="B44" s="81">
        <v>1755</v>
      </c>
      <c r="C44" s="81">
        <v>410</v>
      </c>
      <c r="D44" s="81">
        <v>103</v>
      </c>
      <c r="E44" s="81">
        <v>3</v>
      </c>
      <c r="F44" s="81">
        <v>0</v>
      </c>
      <c r="G44" s="92">
        <f t="shared" si="2"/>
        <v>2271</v>
      </c>
    </row>
    <row r="45" spans="1:7" x14ac:dyDescent="0.25">
      <c r="A45" s="22">
        <v>2007</v>
      </c>
      <c r="B45" s="3">
        <v>1562</v>
      </c>
      <c r="C45" s="3">
        <v>332</v>
      </c>
      <c r="D45" s="3">
        <v>119</v>
      </c>
      <c r="E45" s="3">
        <v>0</v>
      </c>
      <c r="F45" s="3">
        <v>0</v>
      </c>
      <c r="G45" s="93">
        <f t="shared" si="2"/>
        <v>2013</v>
      </c>
    </row>
    <row r="46" spans="1:7" x14ac:dyDescent="0.25">
      <c r="A46" s="84">
        <v>2008</v>
      </c>
      <c r="B46" s="81">
        <v>2031</v>
      </c>
      <c r="C46" s="81">
        <v>504</v>
      </c>
      <c r="D46" s="81">
        <v>162</v>
      </c>
      <c r="E46" s="81">
        <v>1</v>
      </c>
      <c r="F46" s="81">
        <v>0</v>
      </c>
      <c r="G46" s="92">
        <f t="shared" si="2"/>
        <v>2698</v>
      </c>
    </row>
    <row r="47" spans="1:7" x14ac:dyDescent="0.25">
      <c r="A47" s="22">
        <v>2009</v>
      </c>
      <c r="B47" s="3">
        <v>1333</v>
      </c>
      <c r="C47" s="3">
        <v>582</v>
      </c>
      <c r="D47" s="3">
        <v>113</v>
      </c>
      <c r="E47" s="3">
        <v>1</v>
      </c>
      <c r="F47" s="3">
        <v>0</v>
      </c>
      <c r="G47" s="93">
        <f t="shared" si="2"/>
        <v>2029</v>
      </c>
    </row>
    <row r="48" spans="1:7" x14ac:dyDescent="0.25">
      <c r="A48" s="84">
        <v>2010</v>
      </c>
      <c r="B48" s="81">
        <v>619</v>
      </c>
      <c r="C48" s="81">
        <v>330</v>
      </c>
      <c r="D48" s="81">
        <v>39</v>
      </c>
      <c r="E48" s="81">
        <v>0</v>
      </c>
      <c r="F48" s="81">
        <v>0</v>
      </c>
      <c r="G48" s="92">
        <f t="shared" ref="G48:G49" si="3">SUM(B48:F48)</f>
        <v>988</v>
      </c>
    </row>
    <row r="49" spans="1:7" x14ac:dyDescent="0.25">
      <c r="A49" s="22">
        <v>2011</v>
      </c>
      <c r="B49" s="3">
        <v>1725</v>
      </c>
      <c r="C49" s="3">
        <v>538</v>
      </c>
      <c r="D49" s="3">
        <v>81</v>
      </c>
      <c r="E49" s="3">
        <v>0</v>
      </c>
      <c r="F49" s="3">
        <v>0</v>
      </c>
      <c r="G49" s="93">
        <f t="shared" si="3"/>
        <v>2344</v>
      </c>
    </row>
    <row r="50" spans="1:7" x14ac:dyDescent="0.25">
      <c r="A50" s="84">
        <v>2012</v>
      </c>
      <c r="B50" s="81">
        <v>1414</v>
      </c>
      <c r="C50" s="81">
        <v>310</v>
      </c>
      <c r="D50" s="81">
        <v>42</v>
      </c>
      <c r="E50" s="81">
        <v>0</v>
      </c>
      <c r="F50" s="81">
        <v>0</v>
      </c>
      <c r="G50" s="92">
        <f t="shared" ref="G50:G57" si="4">SUM(B50:F50)</f>
        <v>1766</v>
      </c>
    </row>
    <row r="51" spans="1:7" x14ac:dyDescent="0.25">
      <c r="A51" s="22">
        <v>2013</v>
      </c>
      <c r="B51" s="3">
        <v>1512</v>
      </c>
      <c r="C51" s="3">
        <v>183</v>
      </c>
      <c r="D51" s="3">
        <v>87</v>
      </c>
      <c r="E51" s="3">
        <v>0</v>
      </c>
      <c r="F51" s="3">
        <v>0</v>
      </c>
      <c r="G51" s="93">
        <f t="shared" si="4"/>
        <v>1782</v>
      </c>
    </row>
    <row r="52" spans="1:7" x14ac:dyDescent="0.25">
      <c r="A52" s="84">
        <v>2014</v>
      </c>
      <c r="B52" s="81">
        <v>1802</v>
      </c>
      <c r="C52" s="81">
        <v>203</v>
      </c>
      <c r="D52" s="81">
        <v>83</v>
      </c>
      <c r="E52" s="81">
        <v>0</v>
      </c>
      <c r="F52" s="81">
        <v>0</v>
      </c>
      <c r="G52" s="92">
        <f t="shared" si="4"/>
        <v>2088</v>
      </c>
    </row>
    <row r="53" spans="1:7" x14ac:dyDescent="0.25">
      <c r="A53" s="22">
        <v>2015</v>
      </c>
      <c r="B53" s="3">
        <v>1704</v>
      </c>
      <c r="C53" s="3">
        <v>424</v>
      </c>
      <c r="D53" s="3">
        <v>140</v>
      </c>
      <c r="E53" s="3">
        <v>0</v>
      </c>
      <c r="F53" s="3">
        <v>0</v>
      </c>
      <c r="G53" s="93">
        <f t="shared" ref="G53:G56" si="5">SUM(B53:F53)</f>
        <v>2268</v>
      </c>
    </row>
    <row r="54" spans="1:7" x14ac:dyDescent="0.25">
      <c r="A54" s="84">
        <v>2016</v>
      </c>
      <c r="B54" s="81">
        <v>1448</v>
      </c>
      <c r="C54" s="81">
        <v>393</v>
      </c>
      <c r="D54" s="81">
        <v>93</v>
      </c>
      <c r="E54" s="81">
        <v>0</v>
      </c>
      <c r="F54" s="81">
        <v>0</v>
      </c>
      <c r="G54" s="92">
        <f t="shared" si="5"/>
        <v>1934</v>
      </c>
    </row>
    <row r="55" spans="1:7" x14ac:dyDescent="0.25">
      <c r="A55" s="22">
        <v>2017</v>
      </c>
      <c r="B55" s="3">
        <v>2577</v>
      </c>
      <c r="C55" s="3">
        <v>531</v>
      </c>
      <c r="D55" s="3">
        <v>206</v>
      </c>
      <c r="E55" s="3">
        <v>0</v>
      </c>
      <c r="F55" s="3">
        <v>0</v>
      </c>
      <c r="G55" s="93">
        <f t="shared" si="5"/>
        <v>3314</v>
      </c>
    </row>
    <row r="56" spans="1:7" x14ac:dyDescent="0.25">
      <c r="A56" s="84">
        <v>2018</v>
      </c>
      <c r="B56" s="81">
        <v>1757</v>
      </c>
      <c r="C56" s="81">
        <v>649</v>
      </c>
      <c r="D56" s="81">
        <v>205</v>
      </c>
      <c r="E56" s="81">
        <v>0</v>
      </c>
      <c r="F56" s="81">
        <v>0</v>
      </c>
      <c r="G56" s="92">
        <f t="shared" si="5"/>
        <v>2611</v>
      </c>
    </row>
    <row r="57" spans="1:7" x14ac:dyDescent="0.25">
      <c r="A57" s="22">
        <v>2019</v>
      </c>
      <c r="B57" s="3">
        <v>2305</v>
      </c>
      <c r="C57" s="3">
        <v>692</v>
      </c>
      <c r="D57" s="3">
        <v>209</v>
      </c>
      <c r="E57" s="3">
        <v>0</v>
      </c>
      <c r="F57" s="3">
        <v>0</v>
      </c>
      <c r="G57" s="93">
        <f t="shared" si="4"/>
        <v>3206</v>
      </c>
    </row>
    <row r="58" spans="1:7" x14ac:dyDescent="0.25">
      <c r="A58" s="84">
        <v>2020</v>
      </c>
      <c r="B58" s="81">
        <v>1479</v>
      </c>
      <c r="C58" s="81">
        <v>580</v>
      </c>
      <c r="D58" s="81">
        <v>186</v>
      </c>
      <c r="E58" s="81">
        <v>0</v>
      </c>
      <c r="F58" s="81">
        <v>0</v>
      </c>
      <c r="G58" s="92">
        <f t="shared" ref="G58:G62" si="6">SUM(B58:F58)</f>
        <v>2245</v>
      </c>
    </row>
    <row r="59" spans="1:7" x14ac:dyDescent="0.25">
      <c r="A59" s="22">
        <v>2021</v>
      </c>
      <c r="B59" s="3">
        <v>795</v>
      </c>
      <c r="C59" s="3">
        <v>377</v>
      </c>
      <c r="D59" s="3">
        <v>110</v>
      </c>
      <c r="E59" s="3">
        <v>0</v>
      </c>
      <c r="F59" s="3">
        <v>0</v>
      </c>
      <c r="G59" s="93">
        <f t="shared" si="6"/>
        <v>1282</v>
      </c>
    </row>
    <row r="60" spans="1:7" x14ac:dyDescent="0.25">
      <c r="A60" s="84">
        <v>2022</v>
      </c>
      <c r="B60" s="81">
        <v>462</v>
      </c>
      <c r="C60" s="81">
        <v>684</v>
      </c>
      <c r="D60" s="81">
        <v>216</v>
      </c>
      <c r="E60" s="81">
        <v>0</v>
      </c>
      <c r="F60" s="81">
        <v>0</v>
      </c>
      <c r="G60" s="92">
        <f t="shared" si="6"/>
        <v>1362</v>
      </c>
    </row>
    <row r="61" spans="1:7" x14ac:dyDescent="0.25">
      <c r="A61" s="22">
        <v>2023</v>
      </c>
      <c r="B61" s="3">
        <v>775</v>
      </c>
      <c r="C61" s="3">
        <v>867</v>
      </c>
      <c r="D61" s="3">
        <v>200</v>
      </c>
      <c r="E61" s="3">
        <v>0</v>
      </c>
      <c r="F61" s="3">
        <v>0</v>
      </c>
      <c r="G61" s="93">
        <f t="shared" si="6"/>
        <v>1842</v>
      </c>
    </row>
    <row r="62" spans="1:7" x14ac:dyDescent="0.25">
      <c r="A62" s="84">
        <v>2024</v>
      </c>
      <c r="B62" s="81">
        <v>1193</v>
      </c>
      <c r="C62" s="81">
        <v>113</v>
      </c>
      <c r="D62" s="81">
        <v>13</v>
      </c>
      <c r="E62" s="81">
        <v>0</v>
      </c>
      <c r="F62" s="81">
        <v>0</v>
      </c>
      <c r="G62" s="92">
        <f t="shared" si="6"/>
        <v>1319</v>
      </c>
    </row>
    <row r="63" spans="1:7" ht="7.5" customHeight="1" x14ac:dyDescent="0.25">
      <c r="A63" s="41"/>
      <c r="B63" s="42"/>
      <c r="C63" s="42"/>
      <c r="D63" s="42"/>
      <c r="E63" s="42"/>
      <c r="F63" s="42"/>
      <c r="G63" s="42"/>
    </row>
    <row r="64" spans="1:7" ht="21" customHeight="1" x14ac:dyDescent="0.25">
      <c r="A64" s="82" t="s">
        <v>37</v>
      </c>
      <c r="B64" s="83">
        <f>SUM(B8:B62)</f>
        <v>56667</v>
      </c>
      <c r="C64" s="83">
        <f t="shared" ref="C64:G64" si="7">SUM(C8:C62)</f>
        <v>10017</v>
      </c>
      <c r="D64" s="83">
        <f t="shared" si="7"/>
        <v>3376</v>
      </c>
      <c r="E64" s="83">
        <f t="shared" si="7"/>
        <v>78</v>
      </c>
      <c r="F64" s="83">
        <f t="shared" si="7"/>
        <v>1424</v>
      </c>
      <c r="G64" s="83">
        <f t="shared" si="7"/>
        <v>71562</v>
      </c>
    </row>
    <row r="65" spans="2:7" x14ac:dyDescent="0.25">
      <c r="B65" s="97">
        <f t="shared" ref="B65:F65" si="8">B64*100/$G$64</f>
        <v>79.185880774712842</v>
      </c>
      <c r="C65" s="97">
        <f t="shared" si="8"/>
        <v>13.997652385344177</v>
      </c>
      <c r="D65" s="97">
        <f t="shared" si="8"/>
        <v>4.7175875464632071</v>
      </c>
      <c r="E65" s="97">
        <f t="shared" si="8"/>
        <v>0.1089963947346357</v>
      </c>
      <c r="F65" s="97">
        <f t="shared" si="8"/>
        <v>1.989882898745144</v>
      </c>
      <c r="G65" s="16">
        <f>SUM(B65:F65)</f>
        <v>100.00000000000001</v>
      </c>
    </row>
    <row r="66" spans="2:7" x14ac:dyDescent="0.25">
      <c r="B66" s="45"/>
      <c r="C66" s="45"/>
      <c r="D66" s="45"/>
      <c r="E66" s="45"/>
      <c r="F66" s="45"/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8:G62" formulaRange="1"/>
    <ignoredError sqref="C65:F65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67"/>
  <sheetViews>
    <sheetView zoomScaleNormal="100" workbookViewId="0">
      <selection activeCell="D102" sqref="D102"/>
    </sheetView>
  </sheetViews>
  <sheetFormatPr baseColWidth="10" defaultColWidth="11.42578125" defaultRowHeight="15" x14ac:dyDescent="0.25"/>
  <cols>
    <col min="1" max="1" width="15.5703125" style="2" customWidth="1"/>
    <col min="2" max="2" width="12.28515625" style="2" customWidth="1"/>
    <col min="3" max="3" width="15.140625" style="2" customWidth="1"/>
    <col min="4" max="4" width="14.140625" style="2" customWidth="1"/>
    <col min="5" max="5" width="9.7109375" style="2" customWidth="1"/>
    <col min="6" max="6" width="12.5703125" style="2" customWidth="1"/>
    <col min="7" max="7" width="9.140625" style="2" customWidth="1"/>
    <col min="8" max="8" width="9.85546875" style="2" customWidth="1"/>
    <col min="9" max="16384" width="11.42578125" style="2"/>
  </cols>
  <sheetData>
    <row r="2" spans="1:12" ht="16.5" customHeight="1" x14ac:dyDescent="0.3">
      <c r="A2" s="108" t="s">
        <v>137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6.5" customHeight="1" x14ac:dyDescent="0.3">
      <c r="A3" s="108" t="s">
        <v>117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 customHeight="1" x14ac:dyDescent="0.25"/>
    <row r="5" spans="1:12" ht="19.5" customHeight="1" x14ac:dyDescent="0.25">
      <c r="A5" s="107" t="s">
        <v>102</v>
      </c>
      <c r="B5" s="106" t="s">
        <v>33</v>
      </c>
      <c r="C5" s="103" t="s">
        <v>49</v>
      </c>
      <c r="D5" s="103" t="s">
        <v>34</v>
      </c>
      <c r="E5" s="106" t="s">
        <v>50</v>
      </c>
      <c r="F5" s="106" t="s">
        <v>48</v>
      </c>
      <c r="G5" s="106" t="s">
        <v>132</v>
      </c>
      <c r="H5" s="103" t="s">
        <v>37</v>
      </c>
    </row>
    <row r="6" spans="1:12" ht="19.5" customHeight="1" x14ac:dyDescent="0.25">
      <c r="A6" s="107"/>
      <c r="B6" s="106"/>
      <c r="C6" s="103"/>
      <c r="D6" s="103"/>
      <c r="E6" s="106"/>
      <c r="F6" s="106"/>
      <c r="G6" s="106"/>
      <c r="H6" s="103"/>
    </row>
    <row r="7" spans="1:12" ht="9" customHeight="1" x14ac:dyDescent="0.25">
      <c r="A7" s="26"/>
      <c r="B7" s="26"/>
      <c r="C7" s="26"/>
      <c r="D7" s="26"/>
      <c r="E7" s="26"/>
      <c r="F7" s="26"/>
      <c r="G7" s="26"/>
      <c r="H7" s="26"/>
    </row>
    <row r="8" spans="1:12" x14ac:dyDescent="0.25">
      <c r="A8" s="84">
        <v>1970</v>
      </c>
      <c r="B8" s="85">
        <v>0</v>
      </c>
      <c r="C8" s="81">
        <v>182</v>
      </c>
      <c r="D8" s="81">
        <v>0</v>
      </c>
      <c r="E8" s="81">
        <v>1</v>
      </c>
      <c r="F8" s="81">
        <v>7</v>
      </c>
      <c r="G8" s="81">
        <v>0</v>
      </c>
      <c r="H8" s="92">
        <f t="shared" ref="H8:H9" si="0">SUM(B8:G8)</f>
        <v>190</v>
      </c>
    </row>
    <row r="9" spans="1:12" x14ac:dyDescent="0.25">
      <c r="A9" s="1">
        <v>1971</v>
      </c>
      <c r="B9" s="3">
        <v>0</v>
      </c>
      <c r="C9" s="3">
        <v>100</v>
      </c>
      <c r="D9" s="3">
        <v>0</v>
      </c>
      <c r="E9" s="3">
        <v>0</v>
      </c>
      <c r="F9" s="3">
        <v>3</v>
      </c>
      <c r="G9" s="3">
        <v>0</v>
      </c>
      <c r="H9" s="94">
        <f t="shared" si="0"/>
        <v>103</v>
      </c>
    </row>
    <row r="10" spans="1:12" x14ac:dyDescent="0.25">
      <c r="A10" s="84">
        <v>1972</v>
      </c>
      <c r="B10" s="85">
        <v>0</v>
      </c>
      <c r="C10" s="81">
        <v>164</v>
      </c>
      <c r="D10" s="81">
        <v>0</v>
      </c>
      <c r="E10" s="81">
        <v>1</v>
      </c>
      <c r="F10" s="81">
        <v>6</v>
      </c>
      <c r="G10" s="81">
        <v>0</v>
      </c>
      <c r="H10" s="92">
        <f>SUM(B10:G10)</f>
        <v>171</v>
      </c>
    </row>
    <row r="11" spans="1:12" x14ac:dyDescent="0.25">
      <c r="A11" s="1">
        <v>1973</v>
      </c>
      <c r="B11" s="3">
        <v>0</v>
      </c>
      <c r="C11" s="3">
        <v>226</v>
      </c>
      <c r="D11" s="3">
        <v>0</v>
      </c>
      <c r="E11" s="3">
        <v>1</v>
      </c>
      <c r="F11" s="3">
        <v>2</v>
      </c>
      <c r="G11" s="3">
        <v>0</v>
      </c>
      <c r="H11" s="94">
        <f t="shared" ref="H11:H12" si="1">SUM(B11:G11)</f>
        <v>229</v>
      </c>
    </row>
    <row r="12" spans="1:12" x14ac:dyDescent="0.25">
      <c r="A12" s="84">
        <v>1974</v>
      </c>
      <c r="B12" s="85">
        <v>0</v>
      </c>
      <c r="C12" s="81">
        <v>294</v>
      </c>
      <c r="D12" s="81">
        <v>0</v>
      </c>
      <c r="E12" s="81">
        <v>0</v>
      </c>
      <c r="F12" s="81">
        <v>8</v>
      </c>
      <c r="G12" s="81">
        <v>1</v>
      </c>
      <c r="H12" s="92">
        <f t="shared" si="1"/>
        <v>303</v>
      </c>
    </row>
    <row r="13" spans="1:12" x14ac:dyDescent="0.25">
      <c r="A13" s="1">
        <v>1975</v>
      </c>
      <c r="B13" s="3">
        <v>0</v>
      </c>
      <c r="C13" s="3">
        <v>410</v>
      </c>
      <c r="D13" s="3">
        <v>0</v>
      </c>
      <c r="E13" s="3">
        <v>1</v>
      </c>
      <c r="F13" s="3">
        <v>13</v>
      </c>
      <c r="G13" s="3">
        <v>0</v>
      </c>
      <c r="H13" s="94">
        <f t="shared" ref="H13:H62" si="2">SUM(B13:G13)</f>
        <v>424</v>
      </c>
    </row>
    <row r="14" spans="1:12" x14ac:dyDescent="0.25">
      <c r="A14" s="84">
        <v>1976</v>
      </c>
      <c r="B14" s="85">
        <v>0</v>
      </c>
      <c r="C14" s="81">
        <v>309</v>
      </c>
      <c r="D14" s="81">
        <v>0</v>
      </c>
      <c r="E14" s="81">
        <v>0</v>
      </c>
      <c r="F14" s="81">
        <v>6</v>
      </c>
      <c r="G14" s="81">
        <v>0</v>
      </c>
      <c r="H14" s="92">
        <f t="shared" si="2"/>
        <v>315</v>
      </c>
    </row>
    <row r="15" spans="1:12" x14ac:dyDescent="0.25">
      <c r="A15" s="1">
        <v>1977</v>
      </c>
      <c r="B15" s="3">
        <v>0</v>
      </c>
      <c r="C15" s="3">
        <v>383</v>
      </c>
      <c r="D15" s="3">
        <v>0</v>
      </c>
      <c r="E15" s="3">
        <v>0</v>
      </c>
      <c r="F15" s="3">
        <v>4</v>
      </c>
      <c r="G15" s="3">
        <v>0</v>
      </c>
      <c r="H15" s="94">
        <f t="shared" si="2"/>
        <v>387</v>
      </c>
    </row>
    <row r="16" spans="1:12" x14ac:dyDescent="0.25">
      <c r="A16" s="84">
        <v>1978</v>
      </c>
      <c r="B16" s="85">
        <v>0</v>
      </c>
      <c r="C16" s="81">
        <v>400</v>
      </c>
      <c r="D16" s="81">
        <v>0</v>
      </c>
      <c r="E16" s="81">
        <v>1</v>
      </c>
      <c r="F16" s="81">
        <v>6</v>
      </c>
      <c r="G16" s="81">
        <v>0</v>
      </c>
      <c r="H16" s="92">
        <f t="shared" si="2"/>
        <v>407</v>
      </c>
    </row>
    <row r="17" spans="1:8" x14ac:dyDescent="0.25">
      <c r="A17" s="1">
        <v>1979</v>
      </c>
      <c r="B17" s="3">
        <v>0</v>
      </c>
      <c r="C17" s="3">
        <v>511</v>
      </c>
      <c r="D17" s="3">
        <v>0</v>
      </c>
      <c r="E17" s="3">
        <v>2</v>
      </c>
      <c r="F17" s="3">
        <v>2</v>
      </c>
      <c r="G17" s="3">
        <v>0</v>
      </c>
      <c r="H17" s="94">
        <f t="shared" si="2"/>
        <v>515</v>
      </c>
    </row>
    <row r="18" spans="1:8" x14ac:dyDescent="0.25">
      <c r="A18" s="84">
        <v>1980</v>
      </c>
      <c r="B18" s="85">
        <v>0</v>
      </c>
      <c r="C18" s="81">
        <v>692</v>
      </c>
      <c r="D18" s="81">
        <v>0</v>
      </c>
      <c r="E18" s="81">
        <v>3</v>
      </c>
      <c r="F18" s="81">
        <v>3</v>
      </c>
      <c r="G18" s="81">
        <v>0</v>
      </c>
      <c r="H18" s="92">
        <f t="shared" si="2"/>
        <v>698</v>
      </c>
    </row>
    <row r="19" spans="1:8" x14ac:dyDescent="0.25">
      <c r="A19" s="1">
        <v>1981</v>
      </c>
      <c r="B19" s="3">
        <v>0</v>
      </c>
      <c r="C19" s="3">
        <v>668</v>
      </c>
      <c r="D19" s="3">
        <v>0</v>
      </c>
      <c r="E19" s="3">
        <v>1</v>
      </c>
      <c r="F19" s="3">
        <v>2</v>
      </c>
      <c r="G19" s="3">
        <v>0</v>
      </c>
      <c r="H19" s="94">
        <f t="shared" si="2"/>
        <v>671</v>
      </c>
    </row>
    <row r="20" spans="1:8" x14ac:dyDescent="0.25">
      <c r="A20" s="84">
        <v>1982</v>
      </c>
      <c r="B20" s="85">
        <v>0</v>
      </c>
      <c r="C20" s="81">
        <v>474</v>
      </c>
      <c r="D20" s="81">
        <v>0</v>
      </c>
      <c r="E20" s="81">
        <v>0</v>
      </c>
      <c r="F20" s="81">
        <v>17</v>
      </c>
      <c r="G20" s="81">
        <v>0</v>
      </c>
      <c r="H20" s="92">
        <f t="shared" si="2"/>
        <v>491</v>
      </c>
    </row>
    <row r="21" spans="1:8" x14ac:dyDescent="0.25">
      <c r="A21" s="1">
        <v>1983</v>
      </c>
      <c r="B21" s="3">
        <v>0</v>
      </c>
      <c r="C21" s="3">
        <v>189</v>
      </c>
      <c r="D21" s="3">
        <v>0</v>
      </c>
      <c r="E21" s="3">
        <v>0</v>
      </c>
      <c r="F21" s="3">
        <v>2</v>
      </c>
      <c r="G21" s="3">
        <v>0</v>
      </c>
      <c r="H21" s="94">
        <f t="shared" si="2"/>
        <v>191</v>
      </c>
    </row>
    <row r="22" spans="1:8" x14ac:dyDescent="0.25">
      <c r="A22" s="84">
        <v>1984</v>
      </c>
      <c r="B22" s="85">
        <v>0</v>
      </c>
      <c r="C22" s="81">
        <v>363</v>
      </c>
      <c r="D22" s="81">
        <v>0</v>
      </c>
      <c r="E22" s="81">
        <v>1</v>
      </c>
      <c r="F22" s="81">
        <v>16</v>
      </c>
      <c r="G22" s="81">
        <v>0</v>
      </c>
      <c r="H22" s="92">
        <f t="shared" si="2"/>
        <v>380</v>
      </c>
    </row>
    <row r="23" spans="1:8" x14ac:dyDescent="0.25">
      <c r="A23" s="1">
        <v>1985</v>
      </c>
      <c r="B23" s="3">
        <v>0</v>
      </c>
      <c r="C23" s="3">
        <v>494</v>
      </c>
      <c r="D23" s="3">
        <v>0</v>
      </c>
      <c r="E23" s="3">
        <v>3</v>
      </c>
      <c r="F23" s="3">
        <v>21</v>
      </c>
      <c r="G23" s="3">
        <v>0</v>
      </c>
      <c r="H23" s="94">
        <f t="shared" si="2"/>
        <v>518</v>
      </c>
    </row>
    <row r="24" spans="1:8" x14ac:dyDescent="0.25">
      <c r="A24" s="84">
        <v>1986</v>
      </c>
      <c r="B24" s="85">
        <v>0</v>
      </c>
      <c r="C24" s="81">
        <v>366</v>
      </c>
      <c r="D24" s="81">
        <v>0</v>
      </c>
      <c r="E24" s="81">
        <v>3</v>
      </c>
      <c r="F24" s="81">
        <v>12</v>
      </c>
      <c r="G24" s="81">
        <v>0</v>
      </c>
      <c r="H24" s="92">
        <f t="shared" si="2"/>
        <v>381</v>
      </c>
    </row>
    <row r="25" spans="1:8" x14ac:dyDescent="0.25">
      <c r="A25" s="1">
        <v>1987</v>
      </c>
      <c r="B25" s="3">
        <v>0</v>
      </c>
      <c r="C25" s="3">
        <v>153</v>
      </c>
      <c r="D25" s="3">
        <v>0</v>
      </c>
      <c r="E25" s="3">
        <v>0</v>
      </c>
      <c r="F25" s="3">
        <v>7</v>
      </c>
      <c r="G25" s="3">
        <v>0</v>
      </c>
      <c r="H25" s="94">
        <f t="shared" si="2"/>
        <v>160</v>
      </c>
    </row>
    <row r="26" spans="1:8" x14ac:dyDescent="0.25">
      <c r="A26" s="84">
        <v>1988</v>
      </c>
      <c r="B26" s="85">
        <v>0</v>
      </c>
      <c r="C26" s="81">
        <v>203</v>
      </c>
      <c r="D26" s="81">
        <v>0</v>
      </c>
      <c r="E26" s="81">
        <v>0</v>
      </c>
      <c r="F26" s="81">
        <v>17</v>
      </c>
      <c r="G26" s="81">
        <v>0</v>
      </c>
      <c r="H26" s="92">
        <f t="shared" si="2"/>
        <v>220</v>
      </c>
    </row>
    <row r="27" spans="1:8" x14ac:dyDescent="0.25">
      <c r="A27" s="1">
        <v>1989</v>
      </c>
      <c r="B27" s="3">
        <v>0</v>
      </c>
      <c r="C27" s="3">
        <v>395</v>
      </c>
      <c r="D27" s="3">
        <v>0</v>
      </c>
      <c r="E27" s="3">
        <v>3</v>
      </c>
      <c r="F27" s="3">
        <v>34</v>
      </c>
      <c r="G27" s="3">
        <v>0</v>
      </c>
      <c r="H27" s="94">
        <f t="shared" si="2"/>
        <v>432</v>
      </c>
    </row>
    <row r="28" spans="1:8" x14ac:dyDescent="0.25">
      <c r="A28" s="84">
        <v>1990</v>
      </c>
      <c r="B28" s="85">
        <v>0</v>
      </c>
      <c r="C28" s="81">
        <v>782</v>
      </c>
      <c r="D28" s="81">
        <v>0</v>
      </c>
      <c r="E28" s="81">
        <v>5</v>
      </c>
      <c r="F28" s="81">
        <v>105</v>
      </c>
      <c r="G28" s="81">
        <v>3</v>
      </c>
      <c r="H28" s="92">
        <f t="shared" si="2"/>
        <v>895</v>
      </c>
    </row>
    <row r="29" spans="1:8" x14ac:dyDescent="0.25">
      <c r="A29" s="1">
        <v>1991</v>
      </c>
      <c r="B29" s="3">
        <v>14</v>
      </c>
      <c r="C29" s="3">
        <v>1530</v>
      </c>
      <c r="D29" s="3">
        <v>0</v>
      </c>
      <c r="E29" s="3">
        <v>4</v>
      </c>
      <c r="F29" s="3">
        <v>157</v>
      </c>
      <c r="G29" s="3">
        <v>11</v>
      </c>
      <c r="H29" s="94">
        <f t="shared" si="2"/>
        <v>1716</v>
      </c>
    </row>
    <row r="30" spans="1:8" x14ac:dyDescent="0.25">
      <c r="A30" s="84">
        <v>1992</v>
      </c>
      <c r="B30" s="85">
        <v>3</v>
      </c>
      <c r="C30" s="81">
        <v>1839</v>
      </c>
      <c r="D30" s="81">
        <v>21</v>
      </c>
      <c r="E30" s="81">
        <v>4</v>
      </c>
      <c r="F30" s="81">
        <v>254</v>
      </c>
      <c r="G30" s="81">
        <v>31</v>
      </c>
      <c r="H30" s="92">
        <f t="shared" si="2"/>
        <v>2152</v>
      </c>
    </row>
    <row r="31" spans="1:8" x14ac:dyDescent="0.25">
      <c r="A31" s="1">
        <v>1993</v>
      </c>
      <c r="B31" s="3">
        <v>15</v>
      </c>
      <c r="C31" s="3">
        <v>1807</v>
      </c>
      <c r="D31" s="3">
        <v>3</v>
      </c>
      <c r="E31" s="3">
        <v>3</v>
      </c>
      <c r="F31" s="3">
        <v>380</v>
      </c>
      <c r="G31" s="3">
        <v>54</v>
      </c>
      <c r="H31" s="94">
        <f t="shared" si="2"/>
        <v>2262</v>
      </c>
    </row>
    <row r="32" spans="1:8" x14ac:dyDescent="0.25">
      <c r="A32" s="84">
        <v>1994</v>
      </c>
      <c r="B32" s="85">
        <v>1</v>
      </c>
      <c r="C32" s="81">
        <v>1508</v>
      </c>
      <c r="D32" s="81">
        <v>1</v>
      </c>
      <c r="E32" s="81">
        <v>6</v>
      </c>
      <c r="F32" s="81">
        <v>116</v>
      </c>
      <c r="G32" s="81">
        <v>25</v>
      </c>
      <c r="H32" s="92">
        <f t="shared" si="2"/>
        <v>1657</v>
      </c>
    </row>
    <row r="33" spans="1:15" x14ac:dyDescent="0.25">
      <c r="A33" s="1">
        <v>1995</v>
      </c>
      <c r="B33" s="3">
        <v>0</v>
      </c>
      <c r="C33" s="3">
        <v>488</v>
      </c>
      <c r="D33" s="3">
        <v>0</v>
      </c>
      <c r="E33" s="3">
        <v>2</v>
      </c>
      <c r="F33" s="3">
        <v>36</v>
      </c>
      <c r="G33" s="3">
        <v>34</v>
      </c>
      <c r="H33" s="94">
        <f t="shared" si="2"/>
        <v>560</v>
      </c>
    </row>
    <row r="34" spans="1:15" x14ac:dyDescent="0.25">
      <c r="A34" s="84">
        <v>1996</v>
      </c>
      <c r="B34" s="85">
        <v>2</v>
      </c>
      <c r="C34" s="81">
        <v>184</v>
      </c>
      <c r="D34" s="81">
        <v>0</v>
      </c>
      <c r="E34" s="81">
        <v>0</v>
      </c>
      <c r="F34" s="81">
        <v>20</v>
      </c>
      <c r="G34" s="81">
        <v>20</v>
      </c>
      <c r="H34" s="92">
        <f t="shared" si="2"/>
        <v>226</v>
      </c>
    </row>
    <row r="35" spans="1:15" x14ac:dyDescent="0.25">
      <c r="A35" s="1">
        <v>1997</v>
      </c>
      <c r="B35" s="3">
        <v>1</v>
      </c>
      <c r="C35" s="3">
        <v>460</v>
      </c>
      <c r="D35" s="3">
        <v>0</v>
      </c>
      <c r="E35" s="3">
        <v>2</v>
      </c>
      <c r="F35" s="3">
        <v>72</v>
      </c>
      <c r="G35" s="3">
        <v>22</v>
      </c>
      <c r="H35" s="94">
        <f t="shared" si="2"/>
        <v>557</v>
      </c>
    </row>
    <row r="36" spans="1:15" x14ac:dyDescent="0.25">
      <c r="A36" s="84">
        <v>1998</v>
      </c>
      <c r="B36" s="85">
        <v>19</v>
      </c>
      <c r="C36" s="81">
        <v>830</v>
      </c>
      <c r="D36" s="81">
        <v>0</v>
      </c>
      <c r="E36" s="81">
        <v>0</v>
      </c>
      <c r="F36" s="81">
        <v>74</v>
      </c>
      <c r="G36" s="81">
        <v>44</v>
      </c>
      <c r="H36" s="92">
        <f t="shared" si="2"/>
        <v>967</v>
      </c>
    </row>
    <row r="37" spans="1:15" x14ac:dyDescent="0.25">
      <c r="A37" s="1">
        <v>1999</v>
      </c>
      <c r="B37" s="3">
        <v>8</v>
      </c>
      <c r="C37" s="3">
        <v>855</v>
      </c>
      <c r="D37" s="3">
        <v>1</v>
      </c>
      <c r="E37" s="3">
        <v>0</v>
      </c>
      <c r="F37" s="3">
        <v>87</v>
      </c>
      <c r="G37" s="3">
        <v>40</v>
      </c>
      <c r="H37" s="94">
        <f t="shared" si="2"/>
        <v>991</v>
      </c>
      <c r="O37" s="5">
        <f>-B65</f>
        <v>-1.816606578910595</v>
      </c>
    </row>
    <row r="38" spans="1:15" x14ac:dyDescent="0.25">
      <c r="A38" s="84">
        <v>2000</v>
      </c>
      <c r="B38" s="85">
        <v>7</v>
      </c>
      <c r="C38" s="81">
        <v>1783</v>
      </c>
      <c r="D38" s="81">
        <v>3</v>
      </c>
      <c r="E38" s="81">
        <v>0</v>
      </c>
      <c r="F38" s="81">
        <v>203</v>
      </c>
      <c r="G38" s="81">
        <v>54</v>
      </c>
      <c r="H38" s="92">
        <f t="shared" si="2"/>
        <v>2050</v>
      </c>
    </row>
    <row r="39" spans="1:15" x14ac:dyDescent="0.25">
      <c r="A39" s="1">
        <v>2001</v>
      </c>
      <c r="B39" s="3">
        <v>26</v>
      </c>
      <c r="C39" s="3">
        <v>2563</v>
      </c>
      <c r="D39" s="3">
        <v>0</v>
      </c>
      <c r="E39" s="3">
        <v>1</v>
      </c>
      <c r="F39" s="3">
        <v>217</v>
      </c>
      <c r="G39" s="3">
        <v>38</v>
      </c>
      <c r="H39" s="94">
        <f t="shared" si="2"/>
        <v>2845</v>
      </c>
    </row>
    <row r="40" spans="1:15" x14ac:dyDescent="0.25">
      <c r="A40" s="84">
        <v>2002</v>
      </c>
      <c r="B40" s="85">
        <v>0</v>
      </c>
      <c r="C40" s="81">
        <v>1787</v>
      </c>
      <c r="D40" s="81">
        <v>0</v>
      </c>
      <c r="E40" s="81">
        <v>0</v>
      </c>
      <c r="F40" s="81">
        <v>80</v>
      </c>
      <c r="G40" s="81">
        <v>39</v>
      </c>
      <c r="H40" s="92">
        <f t="shared" si="2"/>
        <v>1906</v>
      </c>
    </row>
    <row r="41" spans="1:15" x14ac:dyDescent="0.25">
      <c r="A41" s="1">
        <v>2003</v>
      </c>
      <c r="B41" s="3">
        <v>2</v>
      </c>
      <c r="C41" s="3">
        <v>2242</v>
      </c>
      <c r="D41" s="3">
        <v>2</v>
      </c>
      <c r="E41" s="3">
        <v>0</v>
      </c>
      <c r="F41" s="3">
        <v>191</v>
      </c>
      <c r="G41" s="3">
        <v>30</v>
      </c>
      <c r="H41" s="94">
        <f t="shared" si="2"/>
        <v>2467</v>
      </c>
    </row>
    <row r="42" spans="1:15" x14ac:dyDescent="0.25">
      <c r="A42" s="84">
        <v>2004</v>
      </c>
      <c r="B42" s="85">
        <v>3</v>
      </c>
      <c r="C42" s="81">
        <v>1485</v>
      </c>
      <c r="D42" s="81">
        <v>2</v>
      </c>
      <c r="E42" s="81">
        <v>0</v>
      </c>
      <c r="F42" s="81">
        <v>177</v>
      </c>
      <c r="G42" s="81">
        <v>35</v>
      </c>
      <c r="H42" s="92">
        <f t="shared" si="2"/>
        <v>1702</v>
      </c>
    </row>
    <row r="43" spans="1:15" x14ac:dyDescent="0.25">
      <c r="A43" s="1">
        <v>2005</v>
      </c>
      <c r="B43" s="3">
        <v>7</v>
      </c>
      <c r="C43" s="3">
        <v>1793</v>
      </c>
      <c r="D43" s="3">
        <v>5</v>
      </c>
      <c r="E43" s="3">
        <v>0</v>
      </c>
      <c r="F43" s="3">
        <v>215</v>
      </c>
      <c r="G43" s="3">
        <v>41</v>
      </c>
      <c r="H43" s="94">
        <f t="shared" si="2"/>
        <v>2061</v>
      </c>
    </row>
    <row r="44" spans="1:15" x14ac:dyDescent="0.25">
      <c r="A44" s="84">
        <v>2006</v>
      </c>
      <c r="B44" s="85">
        <v>1</v>
      </c>
      <c r="C44" s="81">
        <v>1861</v>
      </c>
      <c r="D44" s="81">
        <v>23</v>
      </c>
      <c r="E44" s="81">
        <v>0</v>
      </c>
      <c r="F44" s="81">
        <v>315</v>
      </c>
      <c r="G44" s="81">
        <v>71</v>
      </c>
      <c r="H44" s="92">
        <f t="shared" si="2"/>
        <v>2271</v>
      </c>
    </row>
    <row r="45" spans="1:15" x14ac:dyDescent="0.25">
      <c r="A45" s="1">
        <v>2007</v>
      </c>
      <c r="B45" s="3">
        <v>13</v>
      </c>
      <c r="C45" s="3">
        <v>1714</v>
      </c>
      <c r="D45" s="3">
        <v>0</v>
      </c>
      <c r="E45" s="3">
        <v>0</v>
      </c>
      <c r="F45" s="3">
        <v>226</v>
      </c>
      <c r="G45" s="3">
        <v>60</v>
      </c>
      <c r="H45" s="94">
        <f t="shared" si="2"/>
        <v>2013</v>
      </c>
    </row>
    <row r="46" spans="1:15" x14ac:dyDescent="0.25">
      <c r="A46" s="84">
        <v>2008</v>
      </c>
      <c r="B46" s="85">
        <v>7</v>
      </c>
      <c r="C46" s="81">
        <v>2126</v>
      </c>
      <c r="D46" s="81">
        <v>12</v>
      </c>
      <c r="E46" s="81">
        <v>0</v>
      </c>
      <c r="F46" s="81">
        <v>427</v>
      </c>
      <c r="G46" s="81">
        <v>126</v>
      </c>
      <c r="H46" s="92">
        <f t="shared" si="2"/>
        <v>2698</v>
      </c>
    </row>
    <row r="47" spans="1:15" x14ac:dyDescent="0.25">
      <c r="A47" s="1">
        <v>2009</v>
      </c>
      <c r="B47" s="3">
        <v>8</v>
      </c>
      <c r="C47" s="3">
        <v>1517</v>
      </c>
      <c r="D47" s="3">
        <v>0</v>
      </c>
      <c r="E47" s="3">
        <v>0</v>
      </c>
      <c r="F47" s="3">
        <v>193</v>
      </c>
      <c r="G47" s="3">
        <v>311</v>
      </c>
      <c r="H47" s="94">
        <f t="shared" si="2"/>
        <v>2029</v>
      </c>
    </row>
    <row r="48" spans="1:15" x14ac:dyDescent="0.25">
      <c r="A48" s="84">
        <v>2010</v>
      </c>
      <c r="B48" s="85">
        <v>6</v>
      </c>
      <c r="C48" s="81">
        <v>860</v>
      </c>
      <c r="D48" s="81">
        <v>0</v>
      </c>
      <c r="E48" s="81">
        <v>0</v>
      </c>
      <c r="F48" s="81">
        <v>79</v>
      </c>
      <c r="G48" s="81">
        <v>43</v>
      </c>
      <c r="H48" s="92">
        <f t="shared" si="2"/>
        <v>988</v>
      </c>
    </row>
    <row r="49" spans="1:8" x14ac:dyDescent="0.25">
      <c r="A49" s="1">
        <v>2011</v>
      </c>
      <c r="B49" s="3">
        <v>126</v>
      </c>
      <c r="C49" s="3">
        <v>1765</v>
      </c>
      <c r="D49" s="3">
        <v>0</v>
      </c>
      <c r="E49" s="3">
        <v>0</v>
      </c>
      <c r="F49" s="3">
        <v>356</v>
      </c>
      <c r="G49" s="3">
        <v>97</v>
      </c>
      <c r="H49" s="94">
        <f t="shared" si="2"/>
        <v>2344</v>
      </c>
    </row>
    <row r="50" spans="1:8" x14ac:dyDescent="0.25">
      <c r="A50" s="84">
        <v>2012</v>
      </c>
      <c r="B50" s="85">
        <v>33</v>
      </c>
      <c r="C50" s="81">
        <v>1209</v>
      </c>
      <c r="D50" s="81">
        <v>8</v>
      </c>
      <c r="E50" s="81">
        <v>0</v>
      </c>
      <c r="F50" s="81">
        <v>348</v>
      </c>
      <c r="G50" s="81">
        <v>168</v>
      </c>
      <c r="H50" s="92">
        <f t="shared" si="2"/>
        <v>1766</v>
      </c>
    </row>
    <row r="51" spans="1:8" x14ac:dyDescent="0.25">
      <c r="A51" s="1">
        <v>2013</v>
      </c>
      <c r="B51" s="3">
        <v>61</v>
      </c>
      <c r="C51" s="3">
        <v>997</v>
      </c>
      <c r="D51" s="3">
        <v>18</v>
      </c>
      <c r="E51" s="3">
        <v>0</v>
      </c>
      <c r="F51" s="3">
        <v>427</v>
      </c>
      <c r="G51" s="3">
        <v>279</v>
      </c>
      <c r="H51" s="94">
        <f t="shared" si="2"/>
        <v>1782</v>
      </c>
    </row>
    <row r="52" spans="1:8" x14ac:dyDescent="0.25">
      <c r="A52" s="84">
        <v>2014</v>
      </c>
      <c r="B52" s="85">
        <v>116</v>
      </c>
      <c r="C52" s="81">
        <v>1174</v>
      </c>
      <c r="D52" s="81">
        <v>3</v>
      </c>
      <c r="E52" s="81">
        <v>0</v>
      </c>
      <c r="F52" s="81">
        <v>506</v>
      </c>
      <c r="G52" s="81">
        <v>289</v>
      </c>
      <c r="H52" s="92">
        <f t="shared" ref="H52:H56" si="3">SUM(B52:G52)</f>
        <v>2088</v>
      </c>
    </row>
    <row r="53" spans="1:8" x14ac:dyDescent="0.25">
      <c r="A53" s="1">
        <v>2015</v>
      </c>
      <c r="B53" s="3">
        <v>74</v>
      </c>
      <c r="C53" s="3">
        <v>1129</v>
      </c>
      <c r="D53" s="3">
        <v>9</v>
      </c>
      <c r="E53" s="3">
        <v>0</v>
      </c>
      <c r="F53" s="3">
        <v>480</v>
      </c>
      <c r="G53" s="3">
        <v>576</v>
      </c>
      <c r="H53" s="94">
        <f t="shared" si="3"/>
        <v>2268</v>
      </c>
    </row>
    <row r="54" spans="1:8" x14ac:dyDescent="0.25">
      <c r="A54" s="84">
        <v>2016</v>
      </c>
      <c r="B54" s="85">
        <v>112</v>
      </c>
      <c r="C54" s="81">
        <v>1084</v>
      </c>
      <c r="D54" s="81">
        <v>21</v>
      </c>
      <c r="E54" s="81">
        <v>0</v>
      </c>
      <c r="F54" s="81">
        <v>216</v>
      </c>
      <c r="G54" s="81">
        <v>501</v>
      </c>
      <c r="H54" s="92">
        <f t="shared" si="3"/>
        <v>1934</v>
      </c>
    </row>
    <row r="55" spans="1:8" x14ac:dyDescent="0.25">
      <c r="A55" s="1">
        <v>2017</v>
      </c>
      <c r="B55" s="3">
        <v>227</v>
      </c>
      <c r="C55" s="3">
        <v>1391</v>
      </c>
      <c r="D55" s="3">
        <v>10</v>
      </c>
      <c r="E55" s="3">
        <v>1</v>
      </c>
      <c r="F55" s="3">
        <v>908</v>
      </c>
      <c r="G55" s="3">
        <v>777</v>
      </c>
      <c r="H55" s="94">
        <f t="shared" si="3"/>
        <v>3314</v>
      </c>
    </row>
    <row r="56" spans="1:8" x14ac:dyDescent="0.25">
      <c r="A56" s="84">
        <v>2018</v>
      </c>
      <c r="B56" s="85">
        <v>58</v>
      </c>
      <c r="C56" s="81">
        <v>1020</v>
      </c>
      <c r="D56" s="81">
        <v>227</v>
      </c>
      <c r="E56" s="81">
        <v>0</v>
      </c>
      <c r="F56" s="81">
        <v>430</v>
      </c>
      <c r="G56" s="81">
        <v>876</v>
      </c>
      <c r="H56" s="92">
        <f t="shared" si="3"/>
        <v>2611</v>
      </c>
    </row>
    <row r="57" spans="1:8" x14ac:dyDescent="0.25">
      <c r="A57" s="1">
        <v>2019</v>
      </c>
      <c r="B57" s="3">
        <v>154</v>
      </c>
      <c r="C57" s="3">
        <v>1529</v>
      </c>
      <c r="D57" s="3">
        <v>29</v>
      </c>
      <c r="E57" s="3">
        <v>0</v>
      </c>
      <c r="F57" s="3">
        <v>582</v>
      </c>
      <c r="G57" s="3">
        <v>912</v>
      </c>
      <c r="H57" s="94">
        <f t="shared" si="2"/>
        <v>3206</v>
      </c>
    </row>
    <row r="58" spans="1:8" x14ac:dyDescent="0.25">
      <c r="A58" s="84">
        <v>2020</v>
      </c>
      <c r="B58" s="85">
        <v>27</v>
      </c>
      <c r="C58" s="81">
        <v>845</v>
      </c>
      <c r="D58" s="81">
        <v>3</v>
      </c>
      <c r="E58" s="81">
        <v>0</v>
      </c>
      <c r="F58" s="81">
        <v>585</v>
      </c>
      <c r="G58" s="81">
        <v>785</v>
      </c>
      <c r="H58" s="92">
        <f t="shared" ref="H58:H59" si="4">SUM(B58:G58)</f>
        <v>2245</v>
      </c>
    </row>
    <row r="59" spans="1:8" x14ac:dyDescent="0.25">
      <c r="A59" s="1">
        <v>2021</v>
      </c>
      <c r="B59" s="3">
        <v>19</v>
      </c>
      <c r="C59" s="3">
        <v>494</v>
      </c>
      <c r="D59" s="3">
        <v>0</v>
      </c>
      <c r="E59" s="3">
        <v>0</v>
      </c>
      <c r="F59" s="3">
        <v>250</v>
      </c>
      <c r="G59" s="3">
        <v>519</v>
      </c>
      <c r="H59" s="94">
        <f t="shared" si="4"/>
        <v>1282</v>
      </c>
    </row>
    <row r="60" spans="1:8" x14ac:dyDescent="0.25">
      <c r="A60" s="84">
        <v>2022</v>
      </c>
      <c r="B60" s="85">
        <v>0</v>
      </c>
      <c r="C60" s="81">
        <v>140</v>
      </c>
      <c r="D60" s="81">
        <v>0</v>
      </c>
      <c r="E60" s="81">
        <v>0</v>
      </c>
      <c r="F60" s="81">
        <v>293</v>
      </c>
      <c r="G60" s="81">
        <v>929</v>
      </c>
      <c r="H60" s="92">
        <f t="shared" si="2"/>
        <v>1362</v>
      </c>
    </row>
    <row r="61" spans="1:8" x14ac:dyDescent="0.25">
      <c r="A61" s="1">
        <v>2023</v>
      </c>
      <c r="B61" s="3">
        <v>18</v>
      </c>
      <c r="C61" s="3">
        <v>450</v>
      </c>
      <c r="D61" s="3">
        <v>0</v>
      </c>
      <c r="E61" s="3">
        <v>0</v>
      </c>
      <c r="F61" s="3">
        <v>282</v>
      </c>
      <c r="G61" s="3">
        <v>1092</v>
      </c>
      <c r="H61" s="94">
        <f t="shared" si="2"/>
        <v>1842</v>
      </c>
    </row>
    <row r="62" spans="1:8" x14ac:dyDescent="0.25">
      <c r="A62" s="84">
        <v>2024</v>
      </c>
      <c r="B62" s="85">
        <v>132</v>
      </c>
      <c r="C62" s="81">
        <v>469</v>
      </c>
      <c r="D62" s="81">
        <v>46</v>
      </c>
      <c r="E62" s="81">
        <v>0</v>
      </c>
      <c r="F62" s="81">
        <v>508</v>
      </c>
      <c r="G62" s="81">
        <v>164</v>
      </c>
      <c r="H62" s="92">
        <f t="shared" si="2"/>
        <v>1319</v>
      </c>
    </row>
    <row r="63" spans="1:8" ht="6.75" customHeight="1" x14ac:dyDescent="0.25">
      <c r="A63" s="41"/>
      <c r="B63" s="42"/>
      <c r="C63" s="42"/>
      <c r="D63" s="42"/>
      <c r="E63" s="42"/>
      <c r="F63" s="42"/>
      <c r="G63" s="42"/>
      <c r="H63" s="42"/>
    </row>
    <row r="64" spans="1:8" ht="20.25" customHeight="1" x14ac:dyDescent="0.25">
      <c r="A64" s="82" t="s">
        <v>37</v>
      </c>
      <c r="B64" s="83">
        <f>SUM(B8:B62)</f>
        <v>1300</v>
      </c>
      <c r="C64" s="83">
        <f t="shared" ref="C64:H64" si="5">SUM(C8:C62)</f>
        <v>50686</v>
      </c>
      <c r="D64" s="83">
        <f t="shared" si="5"/>
        <v>447</v>
      </c>
      <c r="E64" s="83">
        <f t="shared" si="5"/>
        <v>49</v>
      </c>
      <c r="F64" s="83">
        <f t="shared" si="5"/>
        <v>9983</v>
      </c>
      <c r="G64" s="83">
        <f t="shared" si="5"/>
        <v>9097</v>
      </c>
      <c r="H64" s="83">
        <f t="shared" si="5"/>
        <v>71562</v>
      </c>
    </row>
    <row r="65" spans="1:9" x14ac:dyDescent="0.25">
      <c r="A65" s="24"/>
      <c r="B65" s="98">
        <f t="shared" ref="B65:G65" si="6">B64*100/$H$64</f>
        <v>1.816606578910595</v>
      </c>
      <c r="C65" s="98">
        <f t="shared" si="6"/>
        <v>70.828093122048017</v>
      </c>
      <c r="D65" s="98">
        <f t="shared" si="6"/>
        <v>0.62463318521002764</v>
      </c>
      <c r="E65" s="98">
        <f t="shared" si="6"/>
        <v>6.8472094128168584E-2</v>
      </c>
      <c r="F65" s="98">
        <f t="shared" si="6"/>
        <v>13.950141136357285</v>
      </c>
      <c r="G65" s="98">
        <f t="shared" si="6"/>
        <v>12.712053883345909</v>
      </c>
      <c r="H65" s="44">
        <f>SUM(B65:G65)</f>
        <v>100</v>
      </c>
      <c r="I65" s="24"/>
    </row>
    <row r="66" spans="1:9" x14ac:dyDescent="0.25">
      <c r="A66" s="21" t="s">
        <v>133</v>
      </c>
    </row>
    <row r="67" spans="1:9" x14ac:dyDescent="0.25">
      <c r="B67" s="45"/>
      <c r="C67" s="45"/>
      <c r="D67" s="45"/>
      <c r="E67" s="45"/>
      <c r="F67" s="45"/>
      <c r="G67" s="45"/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8:H51 H59:H62 H53:H58" formulaRange="1"/>
    <ignoredError sqref="H52" formula="1" formulaRange="1"/>
    <ignoredError sqref="B65:D65 E65 G65:H65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44"/>
  <sheetViews>
    <sheetView zoomScaleNormal="100" workbookViewId="0">
      <selection activeCell="B87" sqref="B87"/>
    </sheetView>
  </sheetViews>
  <sheetFormatPr baseColWidth="10" defaultColWidth="11.42578125" defaultRowHeight="15" x14ac:dyDescent="0.25"/>
  <cols>
    <col min="1" max="1" width="18.7109375" style="2" customWidth="1"/>
    <col min="2" max="2" width="12.28515625" style="2" customWidth="1"/>
    <col min="3" max="3" width="10.28515625" style="2" customWidth="1"/>
    <col min="4" max="4" width="8.28515625" style="2" customWidth="1"/>
    <col min="5" max="5" width="8.140625" style="2" customWidth="1"/>
    <col min="6" max="6" width="10.42578125" style="2" customWidth="1"/>
    <col min="7" max="7" width="10.28515625" style="2" customWidth="1"/>
    <col min="8" max="8" width="8.42578125" style="2" customWidth="1"/>
    <col min="9" max="9" width="11.42578125" style="2"/>
    <col min="10" max="12" width="0" style="2" hidden="1" customWidth="1"/>
    <col min="13" max="16384" width="11.42578125" style="2"/>
  </cols>
  <sheetData>
    <row r="2" spans="1:12" ht="17.25" x14ac:dyDescent="0.3">
      <c r="A2" s="6" t="s">
        <v>124</v>
      </c>
    </row>
    <row r="4" spans="1:12" ht="17.25" x14ac:dyDescent="0.3">
      <c r="A4" s="18" t="s">
        <v>122</v>
      </c>
      <c r="B4" s="18"/>
      <c r="C4" s="18"/>
      <c r="D4" s="6"/>
      <c r="E4" s="18"/>
      <c r="F4" s="18"/>
      <c r="J4" s="18"/>
      <c r="K4"/>
      <c r="L4"/>
    </row>
    <row r="5" spans="1:12" ht="17.25" x14ac:dyDescent="0.3">
      <c r="A5" s="18" t="s">
        <v>111</v>
      </c>
      <c r="B5" s="18"/>
      <c r="C5" s="18"/>
      <c r="D5" s="6"/>
      <c r="E5" s="18"/>
      <c r="F5" s="18"/>
      <c r="J5" s="18"/>
      <c r="K5"/>
      <c r="L5"/>
    </row>
    <row r="7" spans="1:12" ht="19.5" customHeight="1" x14ac:dyDescent="0.25">
      <c r="A7" s="106" t="s">
        <v>95</v>
      </c>
      <c r="B7" s="106" t="s">
        <v>97</v>
      </c>
      <c r="C7" s="106" t="s">
        <v>98</v>
      </c>
      <c r="D7" s="103" t="s">
        <v>37</v>
      </c>
    </row>
    <row r="8" spans="1:12" ht="19.5" customHeight="1" x14ac:dyDescent="0.25">
      <c r="A8" s="106"/>
      <c r="B8" s="106"/>
      <c r="C8" s="106"/>
      <c r="D8" s="103"/>
    </row>
    <row r="9" spans="1:12" ht="9" customHeight="1" x14ac:dyDescent="0.25">
      <c r="A9" s="25"/>
      <c r="B9" s="25"/>
      <c r="C9" s="25"/>
      <c r="D9" s="25"/>
    </row>
    <row r="10" spans="1:12" x14ac:dyDescent="0.25">
      <c r="A10" s="80" t="s">
        <v>1</v>
      </c>
      <c r="B10" s="81">
        <v>14</v>
      </c>
      <c r="C10" s="81">
        <v>17</v>
      </c>
      <c r="D10" s="92">
        <f t="shared" ref="D10:D25" si="0">SUM(B10:C10)</f>
        <v>31</v>
      </c>
      <c r="E10" s="11" t="s">
        <v>61</v>
      </c>
    </row>
    <row r="11" spans="1:12" x14ac:dyDescent="0.25">
      <c r="A11" s="21" t="s">
        <v>2</v>
      </c>
      <c r="B11" s="3">
        <v>41</v>
      </c>
      <c r="C11" s="3">
        <v>47</v>
      </c>
      <c r="D11" s="93">
        <f t="shared" si="0"/>
        <v>88</v>
      </c>
      <c r="E11" s="11" t="s">
        <v>62</v>
      </c>
    </row>
    <row r="12" spans="1:12" x14ac:dyDescent="0.25">
      <c r="A12" s="80" t="s">
        <v>3</v>
      </c>
      <c r="B12" s="81">
        <v>1</v>
      </c>
      <c r="C12" s="81">
        <v>21</v>
      </c>
      <c r="D12" s="92">
        <f t="shared" si="0"/>
        <v>22</v>
      </c>
      <c r="E12" s="11" t="s">
        <v>63</v>
      </c>
    </row>
    <row r="13" spans="1:12" x14ac:dyDescent="0.25">
      <c r="A13" s="21" t="s">
        <v>4</v>
      </c>
      <c r="B13" s="3">
        <v>44</v>
      </c>
      <c r="C13" s="3">
        <v>15</v>
      </c>
      <c r="D13" s="93">
        <f t="shared" si="0"/>
        <v>59</v>
      </c>
      <c r="E13" s="11" t="s">
        <v>140</v>
      </c>
    </row>
    <row r="14" spans="1:12" x14ac:dyDescent="0.25">
      <c r="A14" s="80" t="s">
        <v>7</v>
      </c>
      <c r="B14" s="81">
        <v>73</v>
      </c>
      <c r="C14" s="81">
        <v>138</v>
      </c>
      <c r="D14" s="92">
        <f t="shared" si="0"/>
        <v>211</v>
      </c>
      <c r="E14" s="11" t="s">
        <v>64</v>
      </c>
    </row>
    <row r="15" spans="1:12" x14ac:dyDescent="0.25">
      <c r="A15" s="21" t="s">
        <v>8</v>
      </c>
      <c r="B15" s="3">
        <v>6</v>
      </c>
      <c r="C15" s="3">
        <v>32</v>
      </c>
      <c r="D15" s="93">
        <f t="shared" si="0"/>
        <v>38</v>
      </c>
      <c r="E15" s="11" t="s">
        <v>65</v>
      </c>
    </row>
    <row r="16" spans="1:12" x14ac:dyDescent="0.25">
      <c r="A16" s="80" t="s">
        <v>138</v>
      </c>
      <c r="B16" s="81">
        <v>1534</v>
      </c>
      <c r="C16" s="81">
        <v>467</v>
      </c>
      <c r="D16" s="92">
        <f t="shared" si="0"/>
        <v>2001</v>
      </c>
      <c r="E16" s="11" t="s">
        <v>139</v>
      </c>
    </row>
    <row r="17" spans="1:5" x14ac:dyDescent="0.25">
      <c r="A17" s="21" t="s">
        <v>5</v>
      </c>
      <c r="B17" s="3">
        <v>75</v>
      </c>
      <c r="C17" s="3">
        <v>49</v>
      </c>
      <c r="D17" s="93">
        <f t="shared" si="0"/>
        <v>124</v>
      </c>
      <c r="E17" s="11" t="s">
        <v>66</v>
      </c>
    </row>
    <row r="18" spans="1:5" x14ac:dyDescent="0.25">
      <c r="A18" s="80" t="s">
        <v>6</v>
      </c>
      <c r="B18" s="81">
        <v>3</v>
      </c>
      <c r="C18" s="81">
        <v>8</v>
      </c>
      <c r="D18" s="92">
        <f t="shared" si="0"/>
        <v>11</v>
      </c>
      <c r="E18" s="11" t="s">
        <v>67</v>
      </c>
    </row>
    <row r="19" spans="1:5" x14ac:dyDescent="0.25">
      <c r="A19" s="21" t="s">
        <v>9</v>
      </c>
      <c r="B19" s="3">
        <v>5</v>
      </c>
      <c r="C19" s="3">
        <v>22</v>
      </c>
      <c r="D19" s="93">
        <f t="shared" si="0"/>
        <v>27</v>
      </c>
      <c r="E19" s="11" t="s">
        <v>68</v>
      </c>
    </row>
    <row r="20" spans="1:5" x14ac:dyDescent="0.25">
      <c r="A20" s="80" t="s">
        <v>31</v>
      </c>
      <c r="B20" s="81">
        <v>4</v>
      </c>
      <c r="C20" s="81">
        <v>71</v>
      </c>
      <c r="D20" s="92">
        <f t="shared" si="0"/>
        <v>75</v>
      </c>
      <c r="E20" s="11" t="s">
        <v>69</v>
      </c>
    </row>
    <row r="21" spans="1:5" x14ac:dyDescent="0.25">
      <c r="A21" s="21" t="s">
        <v>10</v>
      </c>
      <c r="B21" s="3">
        <v>20</v>
      </c>
      <c r="C21" s="3">
        <v>50</v>
      </c>
      <c r="D21" s="93">
        <f t="shared" si="0"/>
        <v>70</v>
      </c>
      <c r="E21" s="11" t="s">
        <v>70</v>
      </c>
    </row>
    <row r="22" spans="1:5" x14ac:dyDescent="0.25">
      <c r="A22" s="80" t="s">
        <v>11</v>
      </c>
      <c r="B22" s="81">
        <v>33</v>
      </c>
      <c r="C22" s="81">
        <v>43</v>
      </c>
      <c r="D22" s="92">
        <f t="shared" si="0"/>
        <v>76</v>
      </c>
      <c r="E22" s="11" t="s">
        <v>71</v>
      </c>
    </row>
    <row r="23" spans="1:5" x14ac:dyDescent="0.25">
      <c r="A23" s="21" t="s">
        <v>12</v>
      </c>
      <c r="B23" s="3">
        <v>38</v>
      </c>
      <c r="C23" s="3">
        <v>29</v>
      </c>
      <c r="D23" s="93">
        <f t="shared" si="0"/>
        <v>67</v>
      </c>
      <c r="E23" s="11" t="s">
        <v>72</v>
      </c>
    </row>
    <row r="24" spans="1:5" x14ac:dyDescent="0.25">
      <c r="A24" s="80" t="s">
        <v>13</v>
      </c>
      <c r="B24" s="81">
        <v>63</v>
      </c>
      <c r="C24" s="81">
        <v>113</v>
      </c>
      <c r="D24" s="92">
        <f t="shared" si="0"/>
        <v>176</v>
      </c>
      <c r="E24" s="11" t="s">
        <v>73</v>
      </c>
    </row>
    <row r="25" spans="1:5" x14ac:dyDescent="0.25">
      <c r="A25" s="21" t="s">
        <v>14</v>
      </c>
      <c r="B25" s="3">
        <v>175</v>
      </c>
      <c r="C25" s="3">
        <v>66</v>
      </c>
      <c r="D25" s="93">
        <f t="shared" si="0"/>
        <v>241</v>
      </c>
      <c r="E25" s="11" t="s">
        <v>74</v>
      </c>
    </row>
    <row r="26" spans="1:5" x14ac:dyDescent="0.25">
      <c r="A26" s="80" t="s">
        <v>15</v>
      </c>
      <c r="B26" s="81">
        <v>2</v>
      </c>
      <c r="C26" s="81">
        <v>32</v>
      </c>
      <c r="D26" s="92">
        <f t="shared" ref="D26:D41" si="1">SUM(B26:C26)</f>
        <v>34</v>
      </c>
      <c r="E26" s="11" t="s">
        <v>75</v>
      </c>
    </row>
    <row r="27" spans="1:5" ht="15.75" customHeight="1" x14ac:dyDescent="0.25">
      <c r="A27" s="21" t="s">
        <v>16</v>
      </c>
      <c r="B27" s="3">
        <v>0</v>
      </c>
      <c r="C27" s="3">
        <v>30</v>
      </c>
      <c r="D27" s="93">
        <f t="shared" si="1"/>
        <v>30</v>
      </c>
      <c r="E27" s="11" t="s">
        <v>76</v>
      </c>
    </row>
    <row r="28" spans="1:5" x14ac:dyDescent="0.25">
      <c r="A28" s="80" t="s">
        <v>17</v>
      </c>
      <c r="B28" s="81">
        <v>12</v>
      </c>
      <c r="C28" s="81">
        <v>73</v>
      </c>
      <c r="D28" s="92">
        <f t="shared" si="1"/>
        <v>85</v>
      </c>
      <c r="E28" s="11" t="s">
        <v>77</v>
      </c>
    </row>
    <row r="29" spans="1:5" x14ac:dyDescent="0.25">
      <c r="A29" s="21" t="s">
        <v>18</v>
      </c>
      <c r="B29" s="3">
        <v>22</v>
      </c>
      <c r="C29" s="3">
        <v>91</v>
      </c>
      <c r="D29" s="93">
        <f t="shared" si="1"/>
        <v>113</v>
      </c>
      <c r="E29" s="11" t="s">
        <v>78</v>
      </c>
    </row>
    <row r="30" spans="1:5" x14ac:dyDescent="0.25">
      <c r="A30" s="80" t="s">
        <v>19</v>
      </c>
      <c r="B30" s="81">
        <v>178</v>
      </c>
      <c r="C30" s="81">
        <v>115</v>
      </c>
      <c r="D30" s="92">
        <f t="shared" si="1"/>
        <v>293</v>
      </c>
      <c r="E30" s="11" t="s">
        <v>84</v>
      </c>
    </row>
    <row r="31" spans="1:5" x14ac:dyDescent="0.25">
      <c r="A31" s="21" t="s">
        <v>20</v>
      </c>
      <c r="B31" s="3">
        <v>47</v>
      </c>
      <c r="C31" s="3">
        <v>36</v>
      </c>
      <c r="D31" s="93">
        <f t="shared" si="1"/>
        <v>83</v>
      </c>
      <c r="E31" s="11" t="s">
        <v>79</v>
      </c>
    </row>
    <row r="32" spans="1:5" x14ac:dyDescent="0.25">
      <c r="A32" s="80" t="s">
        <v>21</v>
      </c>
      <c r="B32" s="81">
        <v>0</v>
      </c>
      <c r="C32" s="81">
        <v>54</v>
      </c>
      <c r="D32" s="92">
        <f t="shared" si="1"/>
        <v>54</v>
      </c>
      <c r="E32" s="11" t="s">
        <v>80</v>
      </c>
    </row>
    <row r="33" spans="1:5" x14ac:dyDescent="0.25">
      <c r="A33" s="21" t="s">
        <v>22</v>
      </c>
      <c r="B33" s="3">
        <v>32</v>
      </c>
      <c r="C33" s="3">
        <v>35</v>
      </c>
      <c r="D33" s="93">
        <f t="shared" si="1"/>
        <v>67</v>
      </c>
      <c r="E33" s="11" t="s">
        <v>81</v>
      </c>
    </row>
    <row r="34" spans="1:5" x14ac:dyDescent="0.25">
      <c r="A34" s="80" t="s">
        <v>23</v>
      </c>
      <c r="B34" s="81">
        <v>93</v>
      </c>
      <c r="C34" s="81">
        <v>65</v>
      </c>
      <c r="D34" s="92">
        <f t="shared" si="1"/>
        <v>158</v>
      </c>
      <c r="E34" s="11" t="s">
        <v>82</v>
      </c>
    </row>
    <row r="35" spans="1:5" x14ac:dyDescent="0.25">
      <c r="A35" s="21" t="s">
        <v>24</v>
      </c>
      <c r="B35" s="3">
        <v>54</v>
      </c>
      <c r="C35" s="3">
        <v>21</v>
      </c>
      <c r="D35" s="93">
        <f t="shared" si="1"/>
        <v>75</v>
      </c>
      <c r="E35" s="11" t="s">
        <v>83</v>
      </c>
    </row>
    <row r="36" spans="1:5" x14ac:dyDescent="0.25">
      <c r="A36" s="80" t="s">
        <v>25</v>
      </c>
      <c r="B36" s="81">
        <v>14</v>
      </c>
      <c r="C36" s="81">
        <v>57</v>
      </c>
      <c r="D36" s="92">
        <f t="shared" si="1"/>
        <v>71</v>
      </c>
      <c r="E36" s="11" t="s">
        <v>85</v>
      </c>
    </row>
    <row r="37" spans="1:5" x14ac:dyDescent="0.25">
      <c r="A37" s="21" t="s">
        <v>26</v>
      </c>
      <c r="B37" s="3">
        <v>18</v>
      </c>
      <c r="C37" s="3">
        <v>21</v>
      </c>
      <c r="D37" s="93">
        <f t="shared" si="1"/>
        <v>39</v>
      </c>
      <c r="E37" s="11" t="s">
        <v>141</v>
      </c>
    </row>
    <row r="38" spans="1:5" x14ac:dyDescent="0.25">
      <c r="A38" s="80" t="s">
        <v>27</v>
      </c>
      <c r="B38" s="81">
        <v>2</v>
      </c>
      <c r="C38" s="81">
        <v>17</v>
      </c>
      <c r="D38" s="92">
        <f t="shared" si="1"/>
        <v>19</v>
      </c>
      <c r="E38" s="11" t="s">
        <v>86</v>
      </c>
    </row>
    <row r="39" spans="1:5" x14ac:dyDescent="0.25">
      <c r="A39" s="21" t="s">
        <v>28</v>
      </c>
      <c r="B39" s="3">
        <v>155</v>
      </c>
      <c r="C39" s="3">
        <v>72</v>
      </c>
      <c r="D39" s="93">
        <f t="shared" si="1"/>
        <v>227</v>
      </c>
      <c r="E39" s="11" t="s">
        <v>87</v>
      </c>
    </row>
    <row r="40" spans="1:5" x14ac:dyDescent="0.25">
      <c r="A40" s="80" t="s">
        <v>29</v>
      </c>
      <c r="B40" s="81">
        <v>2</v>
      </c>
      <c r="C40" s="81">
        <v>18</v>
      </c>
      <c r="D40" s="92">
        <f t="shared" si="1"/>
        <v>20</v>
      </c>
      <c r="E40" s="11" t="s">
        <v>88</v>
      </c>
    </row>
    <row r="41" spans="1:5" x14ac:dyDescent="0.25">
      <c r="A41" s="21" t="s">
        <v>30</v>
      </c>
      <c r="B41" s="3">
        <v>23</v>
      </c>
      <c r="C41" s="3">
        <v>14</v>
      </c>
      <c r="D41" s="93">
        <f t="shared" si="1"/>
        <v>37</v>
      </c>
      <c r="E41" s="11" t="s">
        <v>89</v>
      </c>
    </row>
    <row r="42" spans="1:5" ht="8.25" customHeight="1" x14ac:dyDescent="0.25">
      <c r="A42" s="25"/>
      <c r="B42" s="26"/>
      <c r="C42" s="26"/>
      <c r="D42" s="26"/>
    </row>
    <row r="43" spans="1:5" ht="15.75" x14ac:dyDescent="0.25">
      <c r="A43" s="79" t="s">
        <v>51</v>
      </c>
      <c r="B43" s="72">
        <f>B10+B11+B12+B13+B14+B15+B16+B17+B18+B19+B20+B21+B22+B23+B24+B25+B26+B27+B28+B29+B30+B31+B32+B33+B34+B35+B36+B37+B38+B39+B40+B41</f>
        <v>2783</v>
      </c>
      <c r="C43" s="72">
        <f>C10+C11+C12+C13+C14+C15+C16+C17+C18+C19+C20+C21+C22+C23+C24+C25+C26+C27+C28+C29+C30+C31+C32+C33+C34+C35+C36+C37+C38+C39+C40+C41</f>
        <v>1939</v>
      </c>
      <c r="D43" s="72">
        <f>D10+D11+D12+D13+D14+D15+D16+D17+D18+D19+D20+D21+D22+D23+D24+D25+D26+D27+D28+D29+D30+D31+D32+D33+D34+D35+D36+D37+D38+D39+D40+D41</f>
        <v>4722</v>
      </c>
    </row>
    <row r="44" spans="1:5" x14ac:dyDescent="0.25">
      <c r="B44" s="16">
        <f>B43*100/$D$43</f>
        <v>58.93689114781872</v>
      </c>
      <c r="C44" s="16">
        <f>C43*100/$D$43</f>
        <v>41.06310885218128</v>
      </c>
      <c r="D44" s="12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2010-04-28T19:26:02Z</cp:lastPrinted>
  <dcterms:created xsi:type="dcterms:W3CDTF">2008-04-22T18:41:03Z</dcterms:created>
  <dcterms:modified xsi:type="dcterms:W3CDTF">2024-03-05T21:20:21Z</dcterms:modified>
</cp:coreProperties>
</file>