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72981E43-3722-463D-8AE9-2ECF0DC7D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1" sheetId="1" r:id="rId1"/>
    <sheet name="4.2" sheetId="2" r:id="rId2"/>
    <sheet name="4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7" i="1"/>
  <c r="E17" i="3"/>
  <c r="H17" i="3"/>
  <c r="I17" i="3"/>
  <c r="J8" i="3"/>
  <c r="J9" i="3"/>
  <c r="J10" i="3"/>
  <c r="J12" i="3"/>
  <c r="L10" i="3" s="1"/>
  <c r="J13" i="3"/>
  <c r="J14" i="3"/>
  <c r="J15" i="3"/>
  <c r="J11" i="3"/>
  <c r="J7" i="3"/>
  <c r="F17" i="3" l="1"/>
  <c r="C17" i="3" l="1"/>
  <c r="D17" i="3"/>
  <c r="G17" i="3"/>
  <c r="L12" i="3"/>
  <c r="L9" i="3" l="1"/>
  <c r="L11" i="3"/>
  <c r="L8" i="3"/>
  <c r="J17" i="3"/>
  <c r="C18" i="3" s="1"/>
  <c r="E14" i="2"/>
  <c r="F12" i="2" s="1"/>
  <c r="C14" i="2"/>
  <c r="F8" i="2" l="1"/>
  <c r="I18" i="3"/>
  <c r="H18" i="3"/>
  <c r="E18" i="3"/>
  <c r="F18" i="3"/>
  <c r="D18" i="3"/>
  <c r="G18" i="3"/>
  <c r="D8" i="2"/>
  <c r="D12" i="2"/>
  <c r="F10" i="2"/>
  <c r="D6" i="2"/>
  <c r="L13" i="3"/>
  <c r="F6" i="2"/>
  <c r="C8" i="1"/>
  <c r="J18" i="3" l="1"/>
  <c r="M9" i="3"/>
  <c r="M10" i="3"/>
  <c r="M12" i="3"/>
  <c r="M11" i="3"/>
  <c r="D14" i="2"/>
  <c r="F14" i="2"/>
  <c r="C15" i="1"/>
  <c r="C31" i="1" s="1"/>
  <c r="M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<sst xmlns="http://schemas.openxmlformats.org/spreadsheetml/2006/main" count="96" uniqueCount="72">
  <si>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</si>
  <si>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</si>
  <si>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</si>
  <si>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</si>
  <si>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</si>
  <si>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</si>
  <si>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</si>
  <si>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</si>
  <si>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</si>
  <si>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</si>
  <si>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</si>
  <si>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</si>
  <si>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</si>
  <si>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</si>
  <si>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</si>
  <si>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</si>
  <si>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</si>
  <si>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</si>
  <si>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</si>
  <si>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</si>
  <si>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</si>
  <si>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</si>
  <si>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</si>
  <si>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</si>
  <si>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</si>
  <si>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</si>
  <si>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</si>
  <si>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</si>
  <si>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</si>
  <si>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</si>
  <si>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</si>
  <si>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</si>
  <si>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</si>
  <si>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</si>
  <si>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</si>
  <si>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</si>
  <si>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</si>
  <si>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</si>
  <si>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</si>
  <si>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</si>
  <si>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</si>
  <si>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</si>
  <si>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</si>
  <si>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</si>
  <si>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</si>
  <si>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</si>
  <si>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</si>
  <si>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</si>
  <si>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</si>
  <si>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</si>
  <si>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</si>
  <si>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</si>
  <si>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</si>
  <si>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</si>
  <si>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</si>
  <si>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</si>
  <si>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</si>
  <si>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</si>
  <si>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</si>
  <si>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</si>
  <si>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</si>
  <si>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</si>
  <si>
    <t>Ciudad de México</t>
  </si>
  <si>
    <t>S-4</t>
  </si>
  <si>
    <t>S-5</t>
  </si>
  <si>
    <t>R-3</t>
  </si>
  <si>
    <t>R-4</t>
  </si>
  <si>
    <t>R-5</t>
  </si>
  <si>
    <t>R-6</t>
  </si>
  <si>
    <t>Aguascalientes</t>
  </si>
  <si>
    <t>San Luis Potosí</t>
  </si>
  <si>
    <t xml:space="preserve">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</si>
</sst>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6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 wrapText="1"/>
    </xf>
    <xf numFmtId="165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0" fontId="17" fillId="0" borderId="0" xfId="0" applyFont="1"/>
    <xf numFmtId="0" fontId="21" fillId="33" borderId="0" xfId="0" applyFont="1" applyFill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164" fontId="16" fillId="35" borderId="0" xfId="28" applyNumberFormat="1" applyFont="1" applyFill="1" applyAlignment="1">
      <alignment horizontal="center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/>
    <xf numFmtId="0" fontId="23" fillId="35" borderId="0" xfId="0" applyFont="1" applyFill="1" applyAlignment="1">
      <alignment horizontal="center" vertical="center"/>
    </xf>
    <xf numFmtId="3" fontId="24" fillId="35" borderId="0" xfId="0" applyNumberFormat="1" applyFont="1" applyFill="1" applyAlignment="1">
      <alignment horizontal="center" wrapText="1"/>
    </xf>
    <xf numFmtId="165" fontId="24" fillId="35" borderId="0" xfId="0" applyNumberFormat="1" applyFont="1" applyFill="1" applyAlignment="1">
      <alignment horizont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2023</a:t>
            </a:r>
            <a:endParaRPr lang="es-ES" sz="1200"/>
          </a:p>
        </c:rich>
      </c:tx>
      <c:layout>
        <c:manualLayout>
          <c:xMode val="edge"/>
          <c:yMode val="edge"/>
          <c:x val="0.130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5FB-4622-A0B6-9155B56C7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5FB-4622-A0B6-9155B56C76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FB-4622-A0B6-9155B56C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FB-4622-A0B6-9155B56C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35.677721248665286</c:v>
                </c:pt>
                <c:pt idx="1">
                  <c:v>64.322278751334721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B-4622-A0B6-9155B56C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2023</a:t>
            </a:r>
          </a:p>
        </c:rich>
      </c:tx>
      <c:layout>
        <c:manualLayout>
          <c:xMode val="edge"/>
          <c:yMode val="edge"/>
          <c:x val="0.220989876265466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68</c:v>
                </c:pt>
                <c:pt idx="1">
                  <c:v>68</c:v>
                </c:pt>
                <c:pt idx="2">
                  <c:v>29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D-492E-B20B-B6FEB1F4CDC6}"/>
            </c:ext>
          </c:extLst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-2.5062656641604009E-3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D-492E-B20B-B6FEB1F4C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157</c:v>
                </c:pt>
                <c:pt idx="1">
                  <c:v>935</c:v>
                </c:pt>
                <c:pt idx="2">
                  <c:v>1577</c:v>
                </c:pt>
                <c:pt idx="3">
                  <c:v>61015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D-492E-B20B-B6FEB1F4C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921344"/>
        <c:axId val="82922880"/>
      </c:barChart>
      <c:catAx>
        <c:axId val="829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922880"/>
        <c:crosses val="autoZero"/>
        <c:auto val="1"/>
        <c:lblAlgn val="ctr"/>
        <c:lblOffset val="100"/>
        <c:noMultiLvlLbl val="0"/>
      </c:catAx>
      <c:valAx>
        <c:axId val="82922880"/>
        <c:scaling>
          <c:orientation val="minMax"/>
          <c:max val="7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92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2023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84776902887139"/>
          <c:y val="0.18518518518518517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884-4BE4-A272-EE9495C8CFD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84-4BE4-A272-EE9495C8CFD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84-4BE4-A272-EE9495C8CF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84-4BE4-A272-EE9495C8CFD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70576BB-93EB-46BA-BEF1-F4E1000F32C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84-4BE4-A272-EE9495C8CF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9EDDBE-433C-40B9-AA95-DBE35DB6A0C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84-4BE4-A272-EE9495C8CF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83725A-5644-4896-8CD6-DB24016E84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84-4BE4-A272-EE9495C8CF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12C2E2-EBD2-418F-9704-6326845CDD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84-4BE4-A272-EE9495C8C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31.050228310502284</c:v>
                </c:pt>
                <c:pt idx="1">
                  <c:v>31.050228310502284</c:v>
                </c:pt>
                <c:pt idx="2">
                  <c:v>13.1</c:v>
                </c:pt>
                <c:pt idx="3">
                  <c:v>24.657534246575342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4-4BE4-A272-EE9495C8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2023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6319335083114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8067-403F-84F6-75C3B9860B74}"/>
              </c:ext>
            </c:extLst>
          </c:dPt>
          <c:dPt>
            <c:idx val="1"/>
            <c:bubble3D val="0"/>
            <c:explosion val="2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67-403F-84F6-75C3B9860B74}"/>
              </c:ext>
            </c:extLst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67-403F-84F6-75C3B9860B7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8067-403F-84F6-75C3B9860B74}"/>
              </c:ext>
            </c:extLst>
          </c:dPt>
          <c:dLbls>
            <c:dLbl>
              <c:idx val="0"/>
              <c:layout>
                <c:manualLayout>
                  <c:x val="-6.8199803149606331E-2"/>
                  <c:y val="2.1044765237678644E-2"/>
                </c:manualLayout>
              </c:layout>
              <c:tx>
                <c:rich>
                  <a:bodyPr/>
                  <a:lstStyle/>
                  <a:p>
                    <a:fld id="{CF119010-859D-4B9F-9FAE-0ACAF59FEB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067-403F-84F6-75C3B9860B74}"/>
                </c:ext>
              </c:extLst>
            </c:dLbl>
            <c:dLbl>
              <c:idx val="1"/>
              <c:layout>
                <c:manualLayout>
                  <c:x val="-1.3863735783027121E-2"/>
                  <c:y val="-5.1299212598425195E-2"/>
                </c:manualLayout>
              </c:layout>
              <c:tx>
                <c:rich>
                  <a:bodyPr/>
                  <a:lstStyle/>
                  <a:p>
                    <a:fld id="{85706CC4-95E2-4EA7-B046-4FDA2C3834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067-403F-84F6-75C3B9860B74}"/>
                </c:ext>
              </c:extLst>
            </c:dLbl>
            <c:dLbl>
              <c:idx val="2"/>
              <c:layout>
                <c:manualLayout>
                  <c:x val="3.5660979877515313E-2"/>
                  <c:y val="-3.7597696121318171E-2"/>
                </c:manualLayout>
              </c:layout>
              <c:tx>
                <c:rich>
                  <a:bodyPr/>
                  <a:lstStyle/>
                  <a:p>
                    <a:fld id="{A7728075-9EEA-4821-86B4-5944DD9A5E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067-403F-84F6-75C3B9860B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73DDF0-05AD-4A39-9F6C-2D788748CEC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067-403F-84F6-75C3B9860B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0.24652974059418378</c:v>
                </c:pt>
                <c:pt idx="1">
                  <c:v>1.4681866716914767</c:v>
                </c:pt>
                <c:pt idx="2">
                  <c:v>2.4762891778154636</c:v>
                </c:pt>
                <c:pt idx="3">
                  <c:v>95.808994409898872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7-403F-84F6-75C3B986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2023</a:t>
            </a:r>
            <a:endParaRPr lang="es-ES" sz="1050"/>
          </a:p>
        </c:rich>
      </c:tx>
      <c:layout>
        <c:manualLayout>
          <c:xMode val="edge"/>
          <c:yMode val="edge"/>
          <c:x val="0.104347331583552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7314814814814814"/>
          <c:w val="0.41944444444444445"/>
          <c:h val="0.6990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78-4886-BC8B-9BBC5A6F710C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78-4886-BC8B-9BBC5A6F7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BB78-4886-BC8B-9BBC5A6F710C}"/>
              </c:ext>
            </c:extLst>
          </c:dPt>
          <c:dPt>
            <c:idx val="3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BB78-4886-BC8B-9BBC5A6F7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78-4886-BC8B-9BBC5A6F710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9252B56-57AA-48CB-920A-D9C06F791F0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78-4886-BC8B-9BBC5A6F71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D4B789-85A0-430B-8239-B041CE0DF1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78-4886-BC8B-9BBC5A6F71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97B0D7F-0039-4B59-A627-9FED43F3EF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78-4886-BC8B-9BBC5A6F71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7191FE-04B6-49A3-96FC-B3373E1141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78-4886-BC8B-9BBC5A6F710C}"/>
                </c:ext>
              </c:extLst>
            </c:dLbl>
            <c:dLbl>
              <c:idx val="4"/>
              <c:layout>
                <c:manualLayout>
                  <c:x val="-3.0889107611548556E-3"/>
                  <c:y val="1.9331437736949549E-3"/>
                </c:manualLayout>
              </c:layout>
              <c:tx>
                <c:rich>
                  <a:bodyPr/>
                  <a:lstStyle/>
                  <a:p>
                    <a:fld id="{6007FFF0-AE23-4D20-80D7-75B29ADA89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B78-4886-BC8B-9BBC5A6F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'4.3'!$K$8:$K$12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'4.3'!$M$8:$M$12</c:f>
              <c:numCache>
                <c:formatCode>0.0</c:formatCode>
                <c:ptCount val="5"/>
                <c:pt idx="0">
                  <c:v>15.5</c:v>
                </c:pt>
                <c:pt idx="1">
                  <c:v>19.326675460084164</c:v>
                </c:pt>
                <c:pt idx="2">
                  <c:v>0.20884366559889453</c:v>
                </c:pt>
                <c:pt idx="3">
                  <c:v>64.113435085735816</c:v>
                </c:pt>
                <c:pt idx="4">
                  <c:v>0.91545757176056786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78-4886-BC8B-9BBC5A6F71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10214348206468"/>
          <c:y val="0.28366032370953631"/>
          <c:w val="0.2782311898512686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2023</a:t>
            </a:r>
          </a:p>
        </c:rich>
      </c:tx>
      <c:layout>
        <c:manualLayout>
          <c:xMode val="edge"/>
          <c:yMode val="edge"/>
          <c:x val="0.101569553805774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1481481481481483"/>
          <c:w val="0.40833333333333327"/>
          <c:h val="0.6805555555555554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DF6-4298-BE58-0CACF7CE2F96}"/>
              </c:ext>
            </c:extLst>
          </c:dPt>
          <c:dPt>
            <c:idx val="1"/>
            <c:bubble3D val="0"/>
            <c:explosion val="2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DF6-4298-BE58-0CACF7CE2F96}"/>
              </c:ext>
            </c:extLst>
          </c:dPt>
          <c:dPt>
            <c:idx val="2"/>
            <c:bubble3D val="0"/>
            <c:explosion val="32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DF6-4298-BE58-0CACF7CE2F96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DF6-4298-BE58-0CACF7CE2F96}"/>
              </c:ext>
            </c:extLst>
          </c:dPt>
          <c:dPt>
            <c:idx val="4"/>
            <c:bubble3D val="0"/>
            <c:explosion val="15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8551-43A1-995D-DA73E8DB463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51-43A1-995D-DA73E8DB463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E8E2EAF-E333-43D3-8396-451C4C80F47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F6-4298-BE58-0CACF7CE2F96}"/>
                </c:ext>
              </c:extLst>
            </c:dLbl>
            <c:dLbl>
              <c:idx val="1"/>
              <c:layout>
                <c:manualLayout>
                  <c:x val="1.4464566929133808E-2"/>
                  <c:y val="-3.5239865850102072E-3"/>
                </c:manualLayout>
              </c:layout>
              <c:tx>
                <c:rich>
                  <a:bodyPr/>
                  <a:lstStyle/>
                  <a:p>
                    <a:fld id="{1A74D821-95AB-40FB-9DF0-5E7DEC60B9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DF6-4298-BE58-0CACF7CE2F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6-4298-BE58-0CACF7CE2F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CA45FC9-3F37-489E-910C-80165E06F67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DF6-4298-BE58-0CACF7CE2F96}"/>
                </c:ext>
              </c:extLst>
            </c:dLbl>
            <c:dLbl>
              <c:idx val="4"/>
              <c:layout>
                <c:manualLayout>
                  <c:x val="2.4535214348206474E-2"/>
                  <c:y val="9.7155511811023623E-2"/>
                </c:manualLayout>
              </c:layout>
              <c:tx>
                <c:rich>
                  <a:bodyPr/>
                  <a:lstStyle/>
                  <a:p>
                    <a:fld id="{9EEDB807-6D28-40B0-BE8A-5DD498E46F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551-43A1-995D-DA73E8DB4631}"/>
                </c:ext>
              </c:extLst>
            </c:dLbl>
            <c:dLbl>
              <c:idx val="5"/>
              <c:layout>
                <c:manualLayout>
                  <c:x val="-8.5710629921259843E-2"/>
                  <c:y val="-9.2042140565762612E-2"/>
                </c:manualLayout>
              </c:layout>
              <c:tx>
                <c:rich>
                  <a:bodyPr/>
                  <a:lstStyle/>
                  <a:p>
                    <a:fld id="{05615FD2-E8AB-4D55-88CC-A99D70C07E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551-43A1-995D-DA73E8DB4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'4.3'!$C$4:$I$4</c:f>
              <c:strCache>
                <c:ptCount val="7"/>
                <c:pt idx="0">
                  <c:v>Aguascalientes</c:v>
                </c:pt>
                <c:pt idx="1">
                  <c:v>Baja California</c:v>
                </c:pt>
                <c:pt idx="2">
                  <c:v>Baja California Sur </c:v>
                </c:pt>
                <c:pt idx="3">
                  <c:v>Ciudad de México</c:v>
                </c:pt>
                <c:pt idx="4">
                  <c:v>Nuevo León</c:v>
                </c:pt>
                <c:pt idx="5">
                  <c:v>Quintana Roo</c:v>
                </c:pt>
                <c:pt idx="6">
                  <c:v>San Luis Potosí</c:v>
                </c:pt>
              </c:strCache>
            </c:strRef>
          </c:cat>
          <c:val>
            <c:numRef>
              <c:f>'4.3'!$C$18:$H$18</c:f>
              <c:numCache>
                <c:formatCode>0.0</c:formatCode>
                <c:ptCount val="6"/>
                <c:pt idx="0">
                  <c:v>6.7112618554110925</c:v>
                </c:pt>
                <c:pt idx="1">
                  <c:v>1.0771936436153509</c:v>
                </c:pt>
                <c:pt idx="2">
                  <c:v>1.5702531248037183E-2</c:v>
                </c:pt>
                <c:pt idx="3">
                  <c:v>84.545568745681805</c:v>
                </c:pt>
                <c:pt idx="4">
                  <c:v>7.4791156334401103</c:v>
                </c:pt>
                <c:pt idx="5">
                  <c:v>0.161736071854783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6-4298-BE58-0CACF7C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11808836395452"/>
          <c:y val="0.34607064741907262"/>
          <c:w val="0.26484295713035871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180975</xdr:rowOff>
    </xdr:from>
    <xdr:to>
      <xdr:col>9</xdr:col>
      <xdr:colOff>428625</xdr:colOff>
      <xdr:row>32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18</xdr:row>
      <xdr:rowOff>180975</xdr:rowOff>
    </xdr:from>
    <xdr:to>
      <xdr:col>4</xdr:col>
      <xdr:colOff>171450</xdr:colOff>
      <xdr:row>33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18</xdr:row>
      <xdr:rowOff>180975</xdr:rowOff>
    </xdr:from>
    <xdr:to>
      <xdr:col>9</xdr:col>
      <xdr:colOff>200025</xdr:colOff>
      <xdr:row>33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1"/>
  <sheetViews>
    <sheetView tabSelected="1" workbookViewId="0">
      <selection activeCell="A67" sqref="A67"/>
    </sheetView>
  </sheetViews>
  <sheetFormatPr baseColWidth="10" defaultRowHeight="15" x14ac:dyDescent="0.25"/>
  <cols>
    <col min="1" max="1" width="28.85546875" customWidth="1"/>
    <col min="2" max="2" width="10.140625" customWidth="1"/>
    <col min="3" max="3" width="14.28515625" customWidth="1"/>
    <col min="6" max="6" width="27.85546875" customWidth="1"/>
  </cols>
  <sheetData>
    <row r="2" spans="1:6" ht="17.25" x14ac:dyDescent="0.3">
      <c r="A2" s="15" t="s">
        <v>48</v>
      </c>
    </row>
    <row r="3" spans="1:6" ht="15.75" x14ac:dyDescent="0.25">
      <c r="A3" s="1"/>
    </row>
    <row r="4" spans="1:6" ht="17.25" x14ac:dyDescent="0.3">
      <c r="A4" s="15" t="s">
        <v>50</v>
      </c>
      <c r="B4" s="16"/>
      <c r="C4" s="16"/>
      <c r="D4" s="16"/>
    </row>
    <row r="6" spans="1:6" ht="31.5" x14ac:dyDescent="0.25">
      <c r="A6" s="26" t="s">
        <v>0</v>
      </c>
      <c r="B6" s="26" t="s">
        <v>1</v>
      </c>
      <c r="C6" s="27" t="s">
        <v>43</v>
      </c>
      <c r="D6" s="28" t="s">
        <v>2</v>
      </c>
    </row>
    <row r="7" spans="1:6" ht="12.75" customHeight="1" x14ac:dyDescent="0.25">
      <c r="A7" s="2"/>
      <c r="B7" s="3"/>
      <c r="C7" s="4"/>
      <c r="D7" s="4"/>
    </row>
    <row r="8" spans="1:6" x14ac:dyDescent="0.25">
      <c r="A8" s="31" t="s">
        <v>3</v>
      </c>
      <c r="B8" s="31"/>
      <c r="C8" s="32">
        <f>SUM(C9:C13)</f>
        <v>22721</v>
      </c>
      <c r="D8" s="33">
        <f>C8/C$31*100</f>
        <v>35.677721248665286</v>
      </c>
    </row>
    <row r="9" spans="1:6" x14ac:dyDescent="0.25">
      <c r="A9" s="2" t="s">
        <v>4</v>
      </c>
      <c r="B9" s="25" t="s">
        <v>51</v>
      </c>
      <c r="C9" s="4">
        <v>4556</v>
      </c>
      <c r="D9" s="23"/>
      <c r="F9" s="6"/>
    </row>
    <row r="10" spans="1:6" x14ac:dyDescent="0.25">
      <c r="A10" s="2" t="s">
        <v>24</v>
      </c>
      <c r="B10" s="25" t="s">
        <v>52</v>
      </c>
      <c r="C10" s="4">
        <v>5274</v>
      </c>
      <c r="D10" s="23"/>
      <c r="F10" s="6"/>
    </row>
    <row r="11" spans="1:6" x14ac:dyDescent="0.25">
      <c r="A11" s="2" t="s">
        <v>5</v>
      </c>
      <c r="B11" s="25" t="s">
        <v>53</v>
      </c>
      <c r="C11" s="4">
        <v>126</v>
      </c>
      <c r="D11" s="23"/>
      <c r="F11" s="6"/>
    </row>
    <row r="12" spans="1:6" x14ac:dyDescent="0.25">
      <c r="A12" s="2" t="s">
        <v>6</v>
      </c>
      <c r="B12" s="25" t="s">
        <v>54</v>
      </c>
      <c r="C12" s="4">
        <v>12182</v>
      </c>
      <c r="D12" s="23"/>
      <c r="F12" s="6"/>
    </row>
    <row r="13" spans="1:6" x14ac:dyDescent="0.25">
      <c r="A13" s="2" t="s">
        <v>7</v>
      </c>
      <c r="B13" s="3"/>
      <c r="C13" s="4">
        <v>583</v>
      </c>
      <c r="D13" s="23"/>
      <c r="F13" s="6"/>
    </row>
    <row r="14" spans="1:6" ht="8.25" customHeight="1" x14ac:dyDescent="0.25">
      <c r="A14" s="2"/>
      <c r="B14" s="3"/>
      <c r="C14" s="4"/>
      <c r="D14" s="5"/>
      <c r="F14" s="6"/>
    </row>
    <row r="15" spans="1:6" x14ac:dyDescent="0.25">
      <c r="A15" s="31" t="s">
        <v>8</v>
      </c>
      <c r="B15" s="31"/>
      <c r="C15" s="32">
        <f>C21+C27</f>
        <v>40963</v>
      </c>
      <c r="D15" s="33">
        <f>C15/C$31*100</f>
        <v>64.322278751334721</v>
      </c>
      <c r="F15" s="6"/>
    </row>
    <row r="16" spans="1:6" hidden="1" x14ac:dyDescent="0.25">
      <c r="A16" s="2" t="s">
        <v>9</v>
      </c>
      <c r="B16" s="3" t="s">
        <v>55</v>
      </c>
      <c r="C16" s="4">
        <v>731</v>
      </c>
      <c r="D16" s="5"/>
      <c r="F16" s="6"/>
    </row>
    <row r="17" spans="1:6" hidden="1" x14ac:dyDescent="0.25">
      <c r="A17" s="2" t="s">
        <v>10</v>
      </c>
      <c r="B17" s="3" t="s">
        <v>56</v>
      </c>
      <c r="C17" s="4">
        <v>39530</v>
      </c>
      <c r="D17" s="5"/>
      <c r="F17" s="6"/>
    </row>
    <row r="18" spans="1:6" hidden="1" x14ac:dyDescent="0.25">
      <c r="A18" s="2" t="s">
        <v>11</v>
      </c>
      <c r="B18" s="3" t="s">
        <v>57</v>
      </c>
      <c r="C18" s="4">
        <v>569</v>
      </c>
      <c r="D18" s="5"/>
      <c r="F18" s="6"/>
    </row>
    <row r="19" spans="1:6" hidden="1" x14ac:dyDescent="0.25">
      <c r="A19" s="2" t="s">
        <v>12</v>
      </c>
      <c r="B19" s="3" t="s">
        <v>63</v>
      </c>
      <c r="C19" s="4"/>
      <c r="D19" s="5"/>
      <c r="F19" s="6"/>
    </row>
    <row r="20" spans="1:6" hidden="1" x14ac:dyDescent="0.25">
      <c r="A20" s="2" t="s">
        <v>13</v>
      </c>
      <c r="B20" s="3" t="s">
        <v>64</v>
      </c>
      <c r="C20" s="4"/>
      <c r="D20" s="5"/>
      <c r="F20" s="6"/>
    </row>
    <row r="21" spans="1:6" x14ac:dyDescent="0.25">
      <c r="A21" s="2" t="s">
        <v>14</v>
      </c>
      <c r="B21" s="25" t="s">
        <v>44</v>
      </c>
      <c r="C21" s="46">
        <f>SUM(C16:C20)</f>
        <v>40830</v>
      </c>
      <c r="D21" s="23">
        <f>C21*100/C15</f>
        <v>99.675316749261526</v>
      </c>
      <c r="F21" s="6"/>
    </row>
    <row r="22" spans="1:6" hidden="1" x14ac:dyDescent="0.25">
      <c r="A22" s="2" t="s">
        <v>15</v>
      </c>
      <c r="B22" s="3" t="s">
        <v>58</v>
      </c>
      <c r="C22" s="4">
        <v>133</v>
      </c>
      <c r="D22" s="5"/>
      <c r="F22" s="6"/>
    </row>
    <row r="23" spans="1:6" hidden="1" x14ac:dyDescent="0.25">
      <c r="A23" s="2" t="s">
        <v>16</v>
      </c>
      <c r="B23" s="3" t="s">
        <v>65</v>
      </c>
      <c r="C23" s="4"/>
      <c r="D23" s="5"/>
    </row>
    <row r="24" spans="1:6" hidden="1" x14ac:dyDescent="0.25">
      <c r="A24" s="2" t="s">
        <v>17</v>
      </c>
      <c r="B24" s="3" t="s">
        <v>66</v>
      </c>
      <c r="C24" s="4"/>
      <c r="D24" s="5"/>
    </row>
    <row r="25" spans="1:6" hidden="1" x14ac:dyDescent="0.25">
      <c r="A25" s="2" t="s">
        <v>18</v>
      </c>
      <c r="B25" s="3" t="s">
        <v>67</v>
      </c>
      <c r="C25" s="4"/>
      <c r="D25" s="5"/>
    </row>
    <row r="26" spans="1:6" hidden="1" x14ac:dyDescent="0.25">
      <c r="A26" s="2" t="s">
        <v>19</v>
      </c>
      <c r="B26" s="3" t="s">
        <v>68</v>
      </c>
      <c r="C26" s="4"/>
      <c r="D26" s="5"/>
    </row>
    <row r="27" spans="1:6" x14ac:dyDescent="0.25">
      <c r="A27" s="2" t="s">
        <v>20</v>
      </c>
      <c r="B27" s="25" t="s">
        <v>45</v>
      </c>
      <c r="C27" s="46">
        <f>SUM(C22:C26)</f>
        <v>133</v>
      </c>
      <c r="D27" s="23">
        <f>C27*100/C15</f>
        <v>0.32468325073847132</v>
      </c>
    </row>
    <row r="28" spans="1:6" hidden="1" x14ac:dyDescent="0.25">
      <c r="A28" s="2"/>
      <c r="B28" s="3"/>
      <c r="C28" s="4"/>
      <c r="D28" s="5"/>
    </row>
    <row r="29" spans="1:6" hidden="1" x14ac:dyDescent="0.25">
      <c r="A29" s="31" t="s">
        <v>21</v>
      </c>
      <c r="B29" s="31" t="s">
        <v>22</v>
      </c>
      <c r="C29" s="32"/>
      <c r="D29" s="33">
        <f>C29/C$31*100</f>
        <v>0</v>
      </c>
    </row>
    <row r="30" spans="1:6" ht="11.25" customHeight="1" x14ac:dyDescent="0.25">
      <c r="A30" s="2"/>
      <c r="B30" s="3"/>
      <c r="C30" s="4"/>
      <c r="D30" s="5"/>
    </row>
    <row r="31" spans="1:6" ht="15.75" x14ac:dyDescent="0.25">
      <c r="A31" s="29" t="s">
        <v>23</v>
      </c>
      <c r="B31" s="29"/>
      <c r="C31" s="30">
        <f>C8+C15+C29</f>
        <v>63684</v>
      </c>
      <c r="D31" s="30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82" sqref="A82"/>
    </sheetView>
  </sheetViews>
  <sheetFormatPr baseColWidth="10" defaultRowHeight="15" x14ac:dyDescent="0.25"/>
  <cols>
    <col min="1" max="1" width="24.42578125" customWidth="1"/>
    <col min="2" max="2" width="15.140625" customWidth="1"/>
    <col min="4" max="4" width="10.42578125" customWidth="1"/>
    <col min="5" max="5" width="13.85546875" bestFit="1" customWidth="1"/>
    <col min="6" max="6" width="9.7109375" customWidth="1"/>
    <col min="7" max="8" width="13.7109375" bestFit="1" customWidth="1"/>
  </cols>
  <sheetData>
    <row r="2" spans="1:6" ht="17.25" x14ac:dyDescent="0.3">
      <c r="A2" s="15" t="s">
        <v>47</v>
      </c>
      <c r="B2" s="16"/>
      <c r="C2" s="16"/>
      <c r="D2" s="16"/>
      <c r="E2" s="16"/>
    </row>
    <row r="3" spans="1:6" ht="15" customHeight="1" x14ac:dyDescent="0.25"/>
    <row r="4" spans="1:6" ht="32.25" customHeight="1" x14ac:dyDescent="0.25">
      <c r="A4" s="34" t="s">
        <v>25</v>
      </c>
      <c r="B4" s="35" t="s">
        <v>26</v>
      </c>
      <c r="C4" s="34" t="s">
        <v>27</v>
      </c>
      <c r="D4" s="34" t="s">
        <v>2</v>
      </c>
      <c r="E4" s="34" t="s">
        <v>28</v>
      </c>
      <c r="F4" s="34" t="s">
        <v>2</v>
      </c>
    </row>
    <row r="5" spans="1:6" ht="10.5" customHeight="1" x14ac:dyDescent="0.25">
      <c r="A5" s="11"/>
      <c r="B5" s="12"/>
      <c r="C5" s="11"/>
      <c r="D5" s="11"/>
      <c r="E5" s="11"/>
      <c r="F5" s="11"/>
    </row>
    <row r="6" spans="1:6" x14ac:dyDescent="0.25">
      <c r="A6" s="37" t="s">
        <v>29</v>
      </c>
      <c r="B6" s="38" t="s">
        <v>30</v>
      </c>
      <c r="C6" s="39">
        <v>68</v>
      </c>
      <c r="D6" s="40">
        <f>C6*100/$C$14</f>
        <v>31.050228310502284</v>
      </c>
      <c r="E6" s="39">
        <v>157</v>
      </c>
      <c r="F6" s="40">
        <f>E6*100/$E$14</f>
        <v>0.24652974059418378</v>
      </c>
    </row>
    <row r="7" spans="1:6" ht="9.75" customHeight="1" x14ac:dyDescent="0.25">
      <c r="A7" s="7"/>
      <c r="B7" s="22"/>
      <c r="C7" s="8"/>
      <c r="D7" s="9"/>
      <c r="E7" s="8"/>
      <c r="F7" s="9"/>
    </row>
    <row r="8" spans="1:6" x14ac:dyDescent="0.25">
      <c r="A8" s="37" t="s">
        <v>31</v>
      </c>
      <c r="B8" s="38" t="s">
        <v>32</v>
      </c>
      <c r="C8" s="39">
        <v>68</v>
      </c>
      <c r="D8" s="40">
        <f>C8*100/$C$14</f>
        <v>31.050228310502284</v>
      </c>
      <c r="E8" s="39">
        <v>935</v>
      </c>
      <c r="F8" s="40">
        <f>E8*100/$E$14</f>
        <v>1.4681866716914767</v>
      </c>
    </row>
    <row r="9" spans="1:6" ht="10.5" customHeight="1" x14ac:dyDescent="0.25">
      <c r="A9" s="7"/>
      <c r="B9" s="22"/>
      <c r="C9" s="8"/>
      <c r="D9" s="9"/>
      <c r="E9" s="8"/>
      <c r="F9" s="9"/>
    </row>
    <row r="10" spans="1:6" x14ac:dyDescent="0.25">
      <c r="A10" s="37" t="s">
        <v>33</v>
      </c>
      <c r="B10" s="38" t="s">
        <v>34</v>
      </c>
      <c r="C10" s="39">
        <v>29</v>
      </c>
      <c r="D10" s="40">
        <v>13.1</v>
      </c>
      <c r="E10" s="39">
        <v>1577</v>
      </c>
      <c r="F10" s="40">
        <f>E10*100/$E$14</f>
        <v>2.4762891778154636</v>
      </c>
    </row>
    <row r="11" spans="1:6" ht="9.75" customHeight="1" x14ac:dyDescent="0.25">
      <c r="A11" s="7"/>
      <c r="B11" s="22"/>
      <c r="C11" s="8"/>
      <c r="D11" s="9"/>
      <c r="E11" s="8"/>
      <c r="F11" s="9"/>
    </row>
    <row r="12" spans="1:6" x14ac:dyDescent="0.25">
      <c r="A12" s="37" t="s">
        <v>35</v>
      </c>
      <c r="B12" s="38" t="s">
        <v>61</v>
      </c>
      <c r="C12" s="39">
        <v>54</v>
      </c>
      <c r="D12" s="40">
        <f>C12*100/$C$14</f>
        <v>24.657534246575342</v>
      </c>
      <c r="E12" s="39">
        <v>61015</v>
      </c>
      <c r="F12" s="40">
        <f>E12*100/$E$14</f>
        <v>95.808994409898872</v>
      </c>
    </row>
    <row r="13" spans="1:6" ht="8.25" customHeight="1" x14ac:dyDescent="0.25">
      <c r="A13" s="7"/>
      <c r="B13" s="10"/>
      <c r="C13" s="8"/>
      <c r="D13" s="9"/>
      <c r="E13" s="8"/>
      <c r="F13" s="9"/>
    </row>
    <row r="14" spans="1:6" ht="15.75" customHeight="1" x14ac:dyDescent="0.25">
      <c r="A14" s="34" t="s">
        <v>23</v>
      </c>
      <c r="B14" s="36"/>
      <c r="C14" s="35">
        <f>SUM(C6:C12)</f>
        <v>219</v>
      </c>
      <c r="D14" s="35">
        <f t="shared" ref="D14:F14" si="0">SUM(D6:D12)</f>
        <v>99.8579908675799</v>
      </c>
      <c r="E14" s="35">
        <f t="shared" si="0"/>
        <v>63684</v>
      </c>
      <c r="F14" s="35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2"/>
  <sheetViews>
    <sheetView workbookViewId="0">
      <selection activeCell="B51" sqref="B51"/>
    </sheetView>
  </sheetViews>
  <sheetFormatPr baseColWidth="10" defaultRowHeight="15" x14ac:dyDescent="0.25"/>
  <cols>
    <col min="1" max="1" width="28.140625" bestFit="1" customWidth="1"/>
    <col min="2" max="2" width="13.42578125" customWidth="1"/>
    <col min="3" max="3" width="17.140625" bestFit="1" customWidth="1"/>
    <col min="4" max="4" width="17" bestFit="1" customWidth="1"/>
    <col min="5" max="5" width="14.7109375" customWidth="1"/>
    <col min="6" max="6" width="15.140625" bestFit="1" customWidth="1"/>
    <col min="7" max="7" width="15.140625" customWidth="1"/>
    <col min="8" max="8" width="14" bestFit="1" customWidth="1"/>
    <col min="9" max="9" width="12.5703125" bestFit="1" customWidth="1"/>
    <col min="10" max="10" width="15.7109375" bestFit="1" customWidth="1"/>
    <col min="11" max="11" width="13.28515625" customWidth="1"/>
  </cols>
  <sheetData>
    <row r="2" spans="1:17" ht="17.25" x14ac:dyDescent="0.3">
      <c r="A2" s="15" t="s">
        <v>46</v>
      </c>
      <c r="B2" s="16"/>
      <c r="C2" s="16"/>
      <c r="D2" s="16"/>
      <c r="E2" s="16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17" x14ac:dyDescent="0.25">
      <c r="A4" s="55" t="s">
        <v>0</v>
      </c>
      <c r="B4" s="54" t="s">
        <v>1</v>
      </c>
      <c r="C4" s="55" t="s">
        <v>69</v>
      </c>
      <c r="D4" s="55" t="s">
        <v>38</v>
      </c>
      <c r="E4" s="55" t="s">
        <v>71</v>
      </c>
      <c r="F4" s="55" t="s">
        <v>62</v>
      </c>
      <c r="G4" s="55" t="s">
        <v>60</v>
      </c>
      <c r="H4" s="55" t="s">
        <v>39</v>
      </c>
      <c r="I4" s="55" t="s">
        <v>70</v>
      </c>
      <c r="J4" s="54" t="s">
        <v>36</v>
      </c>
      <c r="K4" s="18"/>
      <c r="M4" s="18"/>
    </row>
    <row r="5" spans="1:17" x14ac:dyDescent="0.25">
      <c r="A5" s="55"/>
      <c r="B5" s="54"/>
      <c r="C5" s="55"/>
      <c r="D5" s="55"/>
      <c r="E5" s="55"/>
      <c r="F5" s="55"/>
      <c r="G5" s="55"/>
      <c r="H5" s="55"/>
      <c r="I5" s="55"/>
      <c r="J5" s="54"/>
      <c r="K5" s="18"/>
      <c r="L5" s="18"/>
      <c r="M5" s="18"/>
      <c r="N5" s="18"/>
      <c r="O5" s="18"/>
    </row>
    <row r="6" spans="1:17" ht="9.75" customHeight="1" x14ac:dyDescent="0.25">
      <c r="A6" s="19"/>
      <c r="B6" s="19"/>
      <c r="C6" s="20"/>
      <c r="D6" s="20"/>
      <c r="E6" s="20"/>
      <c r="F6" s="20"/>
      <c r="G6" s="20"/>
      <c r="H6" s="20"/>
      <c r="I6" s="20"/>
      <c r="J6" s="20"/>
      <c r="K6" s="24"/>
      <c r="L6" s="24"/>
      <c r="M6" s="24"/>
      <c r="N6" s="18"/>
      <c r="O6" s="18"/>
    </row>
    <row r="7" spans="1:17" x14ac:dyDescent="0.25">
      <c r="A7" s="43" t="s">
        <v>4</v>
      </c>
      <c r="B7" s="44" t="s">
        <v>51</v>
      </c>
      <c r="C7" s="45">
        <v>115</v>
      </c>
      <c r="D7" s="45">
        <v>29</v>
      </c>
      <c r="E7" s="45">
        <v>0</v>
      </c>
      <c r="F7" s="45">
        <v>3760</v>
      </c>
      <c r="G7" s="45">
        <v>652</v>
      </c>
      <c r="H7" s="45">
        <v>0</v>
      </c>
      <c r="I7" s="45">
        <v>0</v>
      </c>
      <c r="J7" s="47">
        <f t="shared" ref="J7:J15" si="0">SUM(C7:I7)</f>
        <v>4556</v>
      </c>
      <c r="K7" s="24"/>
      <c r="L7" s="24"/>
      <c r="M7" s="24"/>
      <c r="N7" s="18"/>
      <c r="O7" s="18"/>
      <c r="P7" s="18"/>
      <c r="Q7" s="18"/>
    </row>
    <row r="8" spans="1:17" x14ac:dyDescent="0.25">
      <c r="A8" s="17" t="s">
        <v>37</v>
      </c>
      <c r="B8" s="14" t="s">
        <v>59</v>
      </c>
      <c r="C8" s="13">
        <v>90</v>
      </c>
      <c r="D8" s="13">
        <v>35</v>
      </c>
      <c r="E8" s="13">
        <v>0</v>
      </c>
      <c r="F8" s="13">
        <v>5049</v>
      </c>
      <c r="G8" s="13">
        <v>100</v>
      </c>
      <c r="H8" s="13">
        <v>0</v>
      </c>
      <c r="I8" s="13">
        <v>0</v>
      </c>
      <c r="J8" s="48">
        <f t="shared" si="0"/>
        <v>5274</v>
      </c>
      <c r="K8" s="50" t="s">
        <v>40</v>
      </c>
      <c r="L8" s="51">
        <f>J7+J8</f>
        <v>9830</v>
      </c>
      <c r="M8" s="52">
        <v>15.5</v>
      </c>
      <c r="N8" s="18"/>
      <c r="O8" s="18"/>
      <c r="P8" s="18"/>
      <c r="Q8" s="18"/>
    </row>
    <row r="9" spans="1:17" x14ac:dyDescent="0.25">
      <c r="A9" s="43" t="s">
        <v>5</v>
      </c>
      <c r="B9" s="44" t="s">
        <v>53</v>
      </c>
      <c r="C9" s="45">
        <v>19</v>
      </c>
      <c r="D9" s="45">
        <v>0</v>
      </c>
      <c r="E9" s="45">
        <v>0</v>
      </c>
      <c r="F9" s="45">
        <v>107</v>
      </c>
      <c r="G9" s="45">
        <v>0</v>
      </c>
      <c r="H9" s="45">
        <v>0</v>
      </c>
      <c r="I9" s="45">
        <v>0</v>
      </c>
      <c r="J9" s="47">
        <f t="shared" si="0"/>
        <v>126</v>
      </c>
      <c r="K9" s="50" t="s">
        <v>41</v>
      </c>
      <c r="L9" s="51">
        <f>J9+J10</f>
        <v>12308</v>
      </c>
      <c r="M9" s="52">
        <f>L9*100/$L$13</f>
        <v>19.326675460084164</v>
      </c>
      <c r="N9" s="18"/>
      <c r="O9" s="18"/>
      <c r="P9" s="18"/>
      <c r="Q9" s="18"/>
    </row>
    <row r="10" spans="1:17" x14ac:dyDescent="0.25">
      <c r="A10" s="17" t="s">
        <v>6</v>
      </c>
      <c r="B10" s="14" t="s">
        <v>54</v>
      </c>
      <c r="C10" s="13">
        <v>480</v>
      </c>
      <c r="D10" s="13">
        <v>290</v>
      </c>
      <c r="E10" s="13">
        <v>0</v>
      </c>
      <c r="F10" s="13">
        <v>10814</v>
      </c>
      <c r="G10" s="13">
        <v>594</v>
      </c>
      <c r="H10" s="13">
        <v>0</v>
      </c>
      <c r="I10" s="13">
        <v>4</v>
      </c>
      <c r="J10" s="48">
        <f t="shared" si="0"/>
        <v>12182</v>
      </c>
      <c r="K10" s="50" t="s">
        <v>20</v>
      </c>
      <c r="L10" s="51">
        <f>J12</f>
        <v>133</v>
      </c>
      <c r="M10" s="52">
        <f>L10*100/$L$13</f>
        <v>0.20884366559889453</v>
      </c>
      <c r="N10" s="18"/>
      <c r="O10" s="18"/>
      <c r="P10" s="18"/>
      <c r="Q10" s="18"/>
    </row>
    <row r="11" spans="1:17" x14ac:dyDescent="0.25">
      <c r="A11" s="43" t="s">
        <v>7</v>
      </c>
      <c r="B11" s="44" t="s">
        <v>49</v>
      </c>
      <c r="C11" s="45">
        <v>1</v>
      </c>
      <c r="D11" s="45">
        <v>0</v>
      </c>
      <c r="E11" s="45">
        <v>10</v>
      </c>
      <c r="F11" s="45">
        <v>469</v>
      </c>
      <c r="G11" s="45">
        <v>0</v>
      </c>
      <c r="H11" s="45">
        <v>103</v>
      </c>
      <c r="I11" s="45">
        <v>0</v>
      </c>
      <c r="J11" s="47">
        <f>SUM(C11:I11)</f>
        <v>583</v>
      </c>
      <c r="K11" s="50" t="s">
        <v>14</v>
      </c>
      <c r="L11" s="51">
        <f>J13+J14+J15</f>
        <v>40830</v>
      </c>
      <c r="M11" s="52">
        <f>L11*100/$L$13</f>
        <v>64.113435085735816</v>
      </c>
      <c r="N11" s="18"/>
      <c r="O11" s="18"/>
      <c r="P11" s="18"/>
      <c r="Q11" s="18"/>
    </row>
    <row r="12" spans="1:17" x14ac:dyDescent="0.25">
      <c r="A12" s="17" t="s">
        <v>15</v>
      </c>
      <c r="B12" s="14" t="s">
        <v>58</v>
      </c>
      <c r="C12" s="13">
        <v>76</v>
      </c>
      <c r="D12" s="13">
        <v>10</v>
      </c>
      <c r="E12" s="13">
        <v>0</v>
      </c>
      <c r="F12" s="13">
        <v>33</v>
      </c>
      <c r="G12" s="13">
        <v>14</v>
      </c>
      <c r="H12" s="13">
        <v>0</v>
      </c>
      <c r="I12" s="13">
        <v>0</v>
      </c>
      <c r="J12" s="48">
        <f t="shared" si="0"/>
        <v>133</v>
      </c>
      <c r="K12" s="50" t="s">
        <v>7</v>
      </c>
      <c r="L12" s="51">
        <f>J11</f>
        <v>583</v>
      </c>
      <c r="M12" s="52">
        <f>L12*100/$L$13</f>
        <v>0.91545757176056786</v>
      </c>
      <c r="N12" s="18"/>
      <c r="O12" s="18"/>
      <c r="P12" s="18"/>
      <c r="Q12" s="18"/>
    </row>
    <row r="13" spans="1:17" x14ac:dyDescent="0.25">
      <c r="A13" s="43" t="s">
        <v>9</v>
      </c>
      <c r="B13" s="44" t="s">
        <v>55</v>
      </c>
      <c r="C13" s="45">
        <v>80</v>
      </c>
      <c r="D13" s="45">
        <v>0</v>
      </c>
      <c r="E13" s="45">
        <v>0</v>
      </c>
      <c r="F13" s="45">
        <v>650</v>
      </c>
      <c r="G13" s="45">
        <v>1</v>
      </c>
      <c r="H13" s="45">
        <v>0</v>
      </c>
      <c r="I13" s="45">
        <v>0</v>
      </c>
      <c r="J13" s="47">
        <f t="shared" si="0"/>
        <v>731</v>
      </c>
      <c r="K13" s="50" t="s">
        <v>42</v>
      </c>
      <c r="L13" s="51">
        <f>SUM(L8:L12)</f>
        <v>63684</v>
      </c>
      <c r="M13" s="53">
        <f>SUM(M8:M12)</f>
        <v>100.06441178317944</v>
      </c>
      <c r="N13" s="18"/>
      <c r="O13" s="18"/>
      <c r="P13" s="18"/>
      <c r="Q13" s="18"/>
    </row>
    <row r="14" spans="1:17" x14ac:dyDescent="0.25">
      <c r="A14" s="17" t="s">
        <v>10</v>
      </c>
      <c r="B14" s="14" t="s">
        <v>56</v>
      </c>
      <c r="C14" s="13">
        <v>3371</v>
      </c>
      <c r="D14" s="13">
        <v>318</v>
      </c>
      <c r="E14" s="13">
        <v>0</v>
      </c>
      <c r="F14" s="13">
        <v>32661</v>
      </c>
      <c r="G14" s="13">
        <v>3178</v>
      </c>
      <c r="H14" s="13">
        <v>0</v>
      </c>
      <c r="I14" s="13">
        <v>2</v>
      </c>
      <c r="J14" s="48">
        <f t="shared" si="0"/>
        <v>39530</v>
      </c>
      <c r="K14" s="24"/>
      <c r="L14" s="24"/>
      <c r="M14" s="24"/>
      <c r="N14" s="18"/>
      <c r="O14" s="18"/>
      <c r="P14" s="18"/>
      <c r="Q14" s="18"/>
    </row>
    <row r="15" spans="1:17" x14ac:dyDescent="0.25">
      <c r="A15" s="43" t="s">
        <v>11</v>
      </c>
      <c r="B15" s="44" t="s">
        <v>57</v>
      </c>
      <c r="C15" s="45">
        <v>42</v>
      </c>
      <c r="D15" s="45">
        <v>4</v>
      </c>
      <c r="E15" s="45">
        <v>0</v>
      </c>
      <c r="F15" s="45">
        <v>299</v>
      </c>
      <c r="G15" s="45">
        <v>224</v>
      </c>
      <c r="H15" s="45">
        <v>0</v>
      </c>
      <c r="I15" s="45">
        <v>0</v>
      </c>
      <c r="J15" s="47">
        <f t="shared" si="0"/>
        <v>569</v>
      </c>
      <c r="K15" s="18"/>
      <c r="L15" s="18"/>
      <c r="M15" s="18"/>
      <c r="N15" s="18"/>
      <c r="O15" s="18"/>
      <c r="P15" s="18"/>
      <c r="Q15" s="18"/>
    </row>
    <row r="16" spans="1:17" ht="9.75" customHeight="1" x14ac:dyDescent="0.25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18"/>
      <c r="L16" s="18"/>
      <c r="M16" s="18"/>
      <c r="N16" s="18"/>
      <c r="O16" s="18"/>
      <c r="P16" s="18"/>
      <c r="Q16" s="18"/>
    </row>
    <row r="17" spans="1:16" x14ac:dyDescent="0.25">
      <c r="A17" s="41" t="s">
        <v>36</v>
      </c>
      <c r="B17" s="41"/>
      <c r="C17" s="42">
        <f t="shared" ref="C17:J17" si="1">SUM(C7:C15)</f>
        <v>4274</v>
      </c>
      <c r="D17" s="42">
        <f t="shared" si="1"/>
        <v>686</v>
      </c>
      <c r="E17" s="42">
        <f t="shared" si="1"/>
        <v>10</v>
      </c>
      <c r="F17" s="42">
        <f t="shared" si="1"/>
        <v>53842</v>
      </c>
      <c r="G17" s="42">
        <f t="shared" si="1"/>
        <v>4763</v>
      </c>
      <c r="H17" s="42">
        <f t="shared" si="1"/>
        <v>103</v>
      </c>
      <c r="I17" s="42">
        <f t="shared" si="1"/>
        <v>6</v>
      </c>
      <c r="J17" s="42">
        <f t="shared" si="1"/>
        <v>63684</v>
      </c>
      <c r="K17" s="18"/>
      <c r="L17" s="18"/>
      <c r="M17" s="18"/>
      <c r="N17" s="18"/>
      <c r="O17" s="18"/>
      <c r="P17" s="18"/>
    </row>
    <row r="18" spans="1:16" x14ac:dyDescent="0.25">
      <c r="A18" s="24"/>
      <c r="B18" s="24"/>
      <c r="C18" s="52">
        <f t="shared" ref="C18:I18" si="2">C17*100/$J$17</f>
        <v>6.7112618554110925</v>
      </c>
      <c r="D18" s="52">
        <f t="shared" si="2"/>
        <v>1.0771936436153509</v>
      </c>
      <c r="E18" s="52">
        <f t="shared" si="2"/>
        <v>1.5702531248037183E-2</v>
      </c>
      <c r="F18" s="52">
        <f t="shared" si="2"/>
        <v>84.545568745681805</v>
      </c>
      <c r="G18" s="52">
        <f t="shared" si="2"/>
        <v>7.4791156334401103</v>
      </c>
      <c r="H18" s="52">
        <f t="shared" si="2"/>
        <v>0.161736071854783</v>
      </c>
      <c r="I18" s="52">
        <f t="shared" si="2"/>
        <v>9.42151874882231E-3</v>
      </c>
      <c r="J18" s="53">
        <f>SUM(C18:I18)</f>
        <v>100.00000000000001</v>
      </c>
      <c r="K18" s="18"/>
      <c r="L18" s="18"/>
      <c r="M18" s="18"/>
      <c r="N18" s="18"/>
      <c r="O18" s="18"/>
      <c r="P18" s="18"/>
    </row>
    <row r="19" spans="1:16" x14ac:dyDescent="0.25">
      <c r="C19" s="49"/>
      <c r="D19" s="49"/>
      <c r="E19" s="49"/>
      <c r="F19" s="49"/>
      <c r="G19" s="49"/>
      <c r="H19" s="49"/>
      <c r="I19" s="18"/>
      <c r="L19" s="18"/>
    </row>
    <row r="20" spans="1:16" x14ac:dyDescent="0.25">
      <c r="K20" s="18"/>
      <c r="L20" s="18"/>
    </row>
    <row r="21" spans="1:16" x14ac:dyDescent="0.25">
      <c r="K21" s="18"/>
    </row>
    <row r="22" spans="1:16" x14ac:dyDescent="0.25">
      <c r="L22" s="18"/>
    </row>
  </sheetData>
  <mergeCells count="10">
    <mergeCell ref="J4:J5"/>
    <mergeCell ref="G4:G5"/>
    <mergeCell ref="B4:B5"/>
    <mergeCell ref="A4:A5"/>
    <mergeCell ref="C4:C5"/>
    <mergeCell ref="D4:D5"/>
    <mergeCell ref="F4:F5"/>
    <mergeCell ref="H4:H5"/>
    <mergeCell ref="I4:I5"/>
    <mergeCell ref="E4:E5"/>
  </mergeCells>
  <pageMargins left="0.7" right="0.7" top="0.75" bottom="0.75" header="0.3" footer="0.3"/>
  <pageSetup orientation="portrait" r:id="rId1"/>
  <ignoredErrors>
    <ignoredError sqref="M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2024-02-02T18:33:37Z</dcterms:modified>
</cp:coreProperties>
</file>